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VC o coloana" sheetId="1" r:id="rId1"/>
    <sheet name="Anexa 2 o coloana" sheetId="2" r:id="rId2"/>
  </sheets>
  <definedNames/>
  <calcPr fullCalcOnLoad="1"/>
</workbook>
</file>

<file path=xl/sharedStrings.xml><?xml version="1.0" encoding="utf-8"?>
<sst xmlns="http://schemas.openxmlformats.org/spreadsheetml/2006/main" count="332" uniqueCount="171">
  <si>
    <t>MINISTERUL DEZVOLTARII, LUCRARILOR PUBLICE  SI ADMINISTRATIEI</t>
  </si>
  <si>
    <t>AGENŢIA NAŢIONALĂ PENTRU LOCUINŢE</t>
  </si>
  <si>
    <t xml:space="preserve">               BUGETUL DE VENITURI ŞI CHELTUIELI </t>
  </si>
  <si>
    <t>I Credite de angajament ( CA)</t>
  </si>
  <si>
    <t>II Credite bugetare(CB)</t>
  </si>
  <si>
    <t>mii lei</t>
  </si>
  <si>
    <t>Cod</t>
  </si>
  <si>
    <t>Denumirea indicatorilor</t>
  </si>
  <si>
    <t>CA/CB</t>
  </si>
  <si>
    <t>BVC 2023</t>
  </si>
  <si>
    <t>TOTAL VENITURI</t>
  </si>
  <si>
    <t>I. VENITURI CURENTE</t>
  </si>
  <si>
    <t>C. VENITURI NEFISCALE</t>
  </si>
  <si>
    <t>C1. VENITURI DIN PROPRIETATE</t>
  </si>
  <si>
    <t>31.10</t>
  </si>
  <si>
    <t>Venituri din dobânzi</t>
  </si>
  <si>
    <t>31.10.03</t>
  </si>
  <si>
    <t>Alte venituri din dobanzi</t>
  </si>
  <si>
    <t>C2. VÂNZĂRI DE BUNURI ŞI SERVICII</t>
  </si>
  <si>
    <t>36.10</t>
  </si>
  <si>
    <t>Diverse venituri</t>
  </si>
  <si>
    <t>36.10.50</t>
  </si>
  <si>
    <t>Alte venituri</t>
  </si>
  <si>
    <t>II. VENITURI DIN CAPITAL</t>
  </si>
  <si>
    <t>39.10</t>
  </si>
  <si>
    <t>Venituri din valorificarea unor bunuri</t>
  </si>
  <si>
    <t>39.10.01</t>
  </si>
  <si>
    <t>Venituri din valorificarea unor bunuri ale instituţiilor publice</t>
  </si>
  <si>
    <t>III. OPERATIUNI FINANCIARE</t>
  </si>
  <si>
    <t>40.10</t>
  </si>
  <si>
    <t>Incasari din rambursarea imprumuturilor acordate</t>
  </si>
  <si>
    <t>40.10.15</t>
  </si>
  <si>
    <t>Sume utilizate din excedentul anului precedent pentru efectuarea de cheltuieli</t>
  </si>
  <si>
    <t>40.10.15.03</t>
  </si>
  <si>
    <t>Sume utilizate de alte institutii din excedentul anului precedent</t>
  </si>
  <si>
    <t>din care: Sume din excedentul anului precedent  - reprezentând cota de  5%</t>
  </si>
  <si>
    <t>IV.  SUBVENŢII</t>
  </si>
  <si>
    <t>42.10</t>
  </si>
  <si>
    <t>Subvenţii  de la bugetul de stat</t>
  </si>
  <si>
    <t>42.10.56</t>
  </si>
  <si>
    <t>Subvenţii pentru construcţia de locuinţe prin ANL</t>
  </si>
  <si>
    <t>din care: Sume de  la bugetul de stat  - reprezentând cota de  5%</t>
  </si>
  <si>
    <t>TOTAL CHELTUIELI</t>
  </si>
  <si>
    <t>I</t>
  </si>
  <si>
    <t>II</t>
  </si>
  <si>
    <t>70.10</t>
  </si>
  <si>
    <t>Capitolul  LOCUINŢE, SERVICII ŞI DEZVOLTARE PUBLICĂ</t>
  </si>
  <si>
    <t>01</t>
  </si>
  <si>
    <t>CHELTUIELI CURENTE</t>
  </si>
  <si>
    <t xml:space="preserve">TITLUL I CHELTUIELI DE PERSONAL  </t>
  </si>
  <si>
    <t>10.01</t>
  </si>
  <si>
    <t>Cheltuieli salariale în bani</t>
  </si>
  <si>
    <t>10.01.01</t>
  </si>
  <si>
    <t>Salarii de bază</t>
  </si>
  <si>
    <t>10.01.05</t>
  </si>
  <si>
    <t>Sporuri pentru conditii de munca</t>
  </si>
  <si>
    <t>10.01.12</t>
  </si>
  <si>
    <t>Indemnizaţii plătite unor persoane din afara unităţii</t>
  </si>
  <si>
    <t>10.01.13</t>
  </si>
  <si>
    <t>Drepturi de delegare</t>
  </si>
  <si>
    <t>10.01.17</t>
  </si>
  <si>
    <t>Indemnizatie de hrana</t>
  </si>
  <si>
    <t>10.01.30</t>
  </si>
  <si>
    <t>Alte drepturi salariale in bani</t>
  </si>
  <si>
    <t>10.02</t>
  </si>
  <si>
    <t>Cheltuieli salariale în natură</t>
  </si>
  <si>
    <t>10.02.06</t>
  </si>
  <si>
    <t>Vauchere de vacanta</t>
  </si>
  <si>
    <t>10.03</t>
  </si>
  <si>
    <t>Contribuţii</t>
  </si>
  <si>
    <t>10.03.07</t>
  </si>
  <si>
    <t>Contributie asiguratorie pentru munca</t>
  </si>
  <si>
    <t xml:space="preserve">TITLUL II BUNURI ŞI SERVICII </t>
  </si>
  <si>
    <t>20.01</t>
  </si>
  <si>
    <t>Bunuri şi servicii</t>
  </si>
  <si>
    <t>20.01.01</t>
  </si>
  <si>
    <t>Furnituri birou</t>
  </si>
  <si>
    <t>20.01.02</t>
  </si>
  <si>
    <t>Materiale pentru curăţenie</t>
  </si>
  <si>
    <t>20.01.03</t>
  </si>
  <si>
    <t>Încălzit, iluminat şi forţă motrică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</si>
  <si>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</si>
  <si>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</si>
  <si>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</si>
  <si>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</si>
  <si>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</si>
  <si>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</si>
  <si>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20.01.07</t>
  </si>
  <si>
    <t>Transport</t>
  </si>
  <si>
    <t>20.01.08</t>
  </si>
  <si>
    <t>Poştă, telecomunicaţii, radio, tv, internet</t>
  </si>
  <si>
    <t>20.01.09</t>
  </si>
  <si>
    <t>Materiale şi prestări de servicii cu caracter funcţional</t>
  </si>
  <si>
    <t>20.01.30</t>
  </si>
  <si>
    <t>Alte bunuri şi servicii pentru întreţinere şi funcţionare</t>
  </si>
  <si>
    <t>20.02</t>
  </si>
  <si>
    <t>Reparaţii curente</t>
  </si>
  <si>
    <t>20.05</t>
  </si>
  <si>
    <t>Bunuri de natura obiectelor de inventar</t>
  </si>
  <si>
    <t>20.05.01</t>
  </si>
  <si>
    <t>Uniforme şi echipament</t>
  </si>
  <si>
    <t>20.05.30</t>
  </si>
  <si>
    <t>Alte obiecte de inventar</t>
  </si>
  <si>
    <t>20.06</t>
  </si>
  <si>
    <t>Deplasări, detaşări, transferări</t>
  </si>
  <si>
    <t>20.06.01</t>
  </si>
  <si>
    <t>Deplasări interne, detaşări, transferări</t>
  </si>
  <si>
    <t>20.12</t>
  </si>
  <si>
    <t>Consultanţă şi expertiză</t>
  </si>
  <si>
    <t>20.13</t>
  </si>
  <si>
    <t>Pregătire profesională</t>
  </si>
  <si>
    <t>20.14</t>
  </si>
  <si>
    <t>Protectia muncii</t>
  </si>
  <si>
    <t>20.24</t>
  </si>
  <si>
    <t>Comisioane şi alte costuri aferente împrumuturilor</t>
  </si>
  <si>
    <t>20.24.02</t>
  </si>
  <si>
    <t>Comisioane şi alte costuri aferente împrumuturilor interne</t>
  </si>
  <si>
    <t>20.25</t>
  </si>
  <si>
    <t xml:space="preserve">Cheltuieli judiciare si extrajudiciare </t>
  </si>
  <si>
    <t>20.30</t>
  </si>
  <si>
    <t>Alte cheltuieli</t>
  </si>
  <si>
    <t>20.30.01</t>
  </si>
  <si>
    <t>Reclama si publicitate</t>
  </si>
  <si>
    <t>20.30.02</t>
  </si>
  <si>
    <t>Protocol şi reprezentare</t>
  </si>
  <si>
    <t>20.30.04</t>
  </si>
  <si>
    <t>Chirii</t>
  </si>
  <si>
    <t>20.30.30</t>
  </si>
  <si>
    <t>Alte cheltuieli cu bunuri şi servicii</t>
  </si>
  <si>
    <t>59</t>
  </si>
  <si>
    <t>TITLU XI - ALTE CHELTUIEI</t>
  </si>
  <si>
    <t>59.17</t>
  </si>
  <si>
    <t>Despagubiri civile</t>
  </si>
  <si>
    <t>59.40</t>
  </si>
  <si>
    <t>Sume aferente persoanelor cu handicap neincadrate</t>
  </si>
  <si>
    <t>65</t>
  </si>
  <si>
    <t>TITLUL XII -CHELTUIELI AFERENTE PROGRAMELOR CU FINANTARE RAMBURSABILA</t>
  </si>
  <si>
    <t>65.01</t>
  </si>
  <si>
    <t>Cheltuieli aferente programelor cu finantare rambursabila</t>
  </si>
  <si>
    <t xml:space="preserve">  - Constructii locuinte tineri prin ANL</t>
  </si>
  <si>
    <t xml:space="preserve"> CHELTUIELI DE CAPITAL</t>
  </si>
  <si>
    <t>TITLUL XIII ACTIVE NEFINANCIARE</t>
  </si>
  <si>
    <t>71.01</t>
  </si>
  <si>
    <t>Active fixe</t>
  </si>
  <si>
    <t>71.01.01</t>
  </si>
  <si>
    <t>Constructii</t>
  </si>
  <si>
    <t>71.01.02</t>
  </si>
  <si>
    <t>Maşini,echipamente şi mijloace de transport</t>
  </si>
  <si>
    <t>71.01.03</t>
  </si>
  <si>
    <t>Mobilier,aparatura birotica si alte active fixe</t>
  </si>
  <si>
    <t>71.01.30</t>
  </si>
  <si>
    <t>Alte active fixe</t>
  </si>
  <si>
    <t>70.10.03</t>
  </si>
  <si>
    <t>Locuinte</t>
  </si>
  <si>
    <t>70.10.03.01</t>
  </si>
  <si>
    <t>Dezvoltarea sistemului de locuinte</t>
  </si>
  <si>
    <t>70.10.03.30</t>
  </si>
  <si>
    <t>Alte cheltuieli in domeniul locuintelor</t>
  </si>
  <si>
    <t>EXCEDENT/DEFICIT ANUL CURENT</t>
  </si>
  <si>
    <t>EXCEDENT/DEFICIT ANII PRECEDENŢI</t>
  </si>
  <si>
    <t>MINISTERUL LUCRARILOR PUBLICE, DEZVOLTARII SI ADMINISTRATIEI</t>
  </si>
  <si>
    <t xml:space="preserve">                                                                                     </t>
  </si>
  <si>
    <t xml:space="preserve">                           Sume alocate de la bugetul de stat </t>
  </si>
  <si>
    <t xml:space="preserve">         pentru programe de  constructii de locuinte</t>
  </si>
  <si>
    <t>Anexa 2</t>
  </si>
  <si>
    <t>II Credie bugetare(CB)</t>
  </si>
  <si>
    <t>din care: Sume de  la bugetul de stat - reprezentând cota de 5%</t>
  </si>
  <si>
    <t>70</t>
  </si>
  <si>
    <t>CHELTUIELI DE CAPITAL</t>
  </si>
  <si>
    <t>71</t>
  </si>
  <si>
    <t xml:space="preserve">Construcţii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</si>
</sst>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0" fontId="3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1" xfId="55" applyNumberFormat="1" applyFont="1" applyFill="1" applyBorder="1" applyAlignment="1" applyProtection="1">
      <alignment horizontal="center" vertical="center" wrapText="1"/>
      <protection/>
    </xf>
    <xf numFmtId="3" fontId="2" fillId="0" borderId="12" xfId="55" applyNumberFormat="1" applyFont="1" applyFill="1" applyBorder="1" applyAlignment="1" applyProtection="1">
      <alignment horizontal="right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/>
      <protection/>
    </xf>
    <xf numFmtId="0" fontId="4" fillId="0" borderId="14" xfId="55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49" fontId="4" fillId="0" borderId="13" xfId="55" applyNumberFormat="1" applyFont="1" applyFill="1" applyBorder="1" applyAlignment="1" applyProtection="1">
      <alignment horizontal="center" vertical="center"/>
      <protection/>
    </xf>
    <xf numFmtId="0" fontId="2" fillId="0" borderId="14" xfId="55" applyNumberFormat="1" applyFont="1" applyFill="1" applyBorder="1" applyAlignment="1" applyProtection="1">
      <alignment horizontal="left" vertical="center" wrapText="1"/>
      <protection/>
    </xf>
    <xf numFmtId="3" fontId="2" fillId="0" borderId="15" xfId="0" applyNumberFormat="1" applyFont="1" applyBorder="1" applyAlignment="1">
      <alignment horizontal="right" vertical="center"/>
    </xf>
    <xf numFmtId="49" fontId="2" fillId="0" borderId="13" xfId="55" applyNumberFormat="1" applyFont="1" applyFill="1" applyBorder="1" applyAlignment="1" applyProtection="1">
      <alignment horizontal="center" vertical="center"/>
      <protection/>
    </xf>
    <xf numFmtId="0" fontId="4" fillId="0" borderId="14" xfId="55" applyNumberFormat="1" applyFont="1" applyFill="1" applyBorder="1" applyAlignment="1" applyProtection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55" applyNumberFormat="1" applyFont="1" applyFill="1" applyBorder="1" applyAlignment="1" applyProtection="1">
      <alignment horizontal="center" vertical="center" wrapText="1"/>
      <protection/>
    </xf>
    <xf numFmtId="49" fontId="2" fillId="33" borderId="13" xfId="55" applyNumberFormat="1" applyFont="1" applyFill="1" applyBorder="1" applyAlignment="1" applyProtection="1">
      <alignment horizontal="center" vertical="center"/>
      <protection/>
    </xf>
    <xf numFmtId="0" fontId="2" fillId="33" borderId="14" xfId="55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49" fontId="2" fillId="0" borderId="16" xfId="55" applyNumberFormat="1" applyFont="1" applyFill="1" applyBorder="1" applyAlignment="1" applyProtection="1">
      <alignment horizontal="center" vertical="center"/>
      <protection/>
    </xf>
    <xf numFmtId="49" fontId="4" fillId="0" borderId="14" xfId="55" applyNumberFormat="1" applyFont="1" applyFill="1" applyBorder="1" applyAlignment="1" applyProtection="1">
      <alignment horizontal="center" vertical="center"/>
      <protection/>
    </xf>
    <xf numFmtId="0" fontId="4" fillId="0" borderId="17" xfId="55" applyNumberFormat="1" applyFont="1" applyFill="1" applyBorder="1" applyAlignment="1" applyProtection="1">
      <alignment horizontal="left" vertical="center" wrapText="1"/>
      <protection/>
    </xf>
    <xf numFmtId="0" fontId="2" fillId="0" borderId="17" xfId="55" applyNumberFormat="1" applyFont="1" applyFill="1" applyBorder="1" applyAlignment="1" applyProtection="1">
      <alignment horizontal="left" vertical="center" wrapText="1"/>
      <protection/>
    </xf>
    <xf numFmtId="0" fontId="2" fillId="0" borderId="18" xfId="55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55" applyNumberFormat="1" applyFont="1" applyFill="1" applyBorder="1" applyAlignment="1" applyProtection="1">
      <alignment horizontal="left" vertical="center" wrapText="1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0" fontId="3" fillId="0" borderId="0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="78" zoomScaleNormal="78" zoomScalePageLayoutView="0" workbookViewId="0" topLeftCell="A1">
      <selection activeCell="G26" sqref="G26"/>
    </sheetView>
  </sheetViews>
  <sheetFormatPr defaultColWidth="11.57421875" defaultRowHeight="12.75"/>
  <cols>
    <col min="1" max="1" width="11.57421875" style="0" customWidth="1"/>
    <col min="2" max="2" width="29.57421875" style="0" customWidth="1"/>
  </cols>
  <sheetData>
    <row r="1" spans="1:4" ht="15">
      <c r="A1" s="1" t="s">
        <v>0</v>
      </c>
      <c r="B1" s="2"/>
      <c r="C1" s="2"/>
      <c r="D1" s="3"/>
    </row>
    <row r="2" spans="1:4" ht="15">
      <c r="A2" s="1"/>
      <c r="B2" s="2"/>
      <c r="C2" s="2"/>
      <c r="D2" s="3"/>
    </row>
    <row r="3" spans="1:4" ht="15">
      <c r="A3" s="1" t="s">
        <v>1</v>
      </c>
      <c r="B3" s="4"/>
      <c r="C3" s="4"/>
      <c r="D3" s="3"/>
    </row>
    <row r="4" spans="1:4" ht="15">
      <c r="A4" s="1"/>
      <c r="B4" s="4"/>
      <c r="C4" s="4"/>
      <c r="D4" s="3"/>
    </row>
    <row r="5" spans="1:4" ht="15">
      <c r="A5" s="1"/>
      <c r="B5" s="4"/>
      <c r="C5" s="4"/>
      <c r="D5" s="3"/>
    </row>
    <row r="6" spans="1:4" ht="15">
      <c r="A6" s="58" t="s">
        <v>2</v>
      </c>
      <c r="B6" s="58"/>
      <c r="C6" s="5"/>
      <c r="D6" s="3"/>
    </row>
    <row r="7" spans="1:4" ht="15.75">
      <c r="A7" s="59">
        <v>2023</v>
      </c>
      <c r="B7" s="59"/>
      <c r="C7" s="6"/>
      <c r="D7" s="3"/>
    </row>
    <row r="8" spans="1:4" ht="15.75">
      <c r="A8" s="6"/>
      <c r="B8" s="2" t="s">
        <v>3</v>
      </c>
      <c r="C8" s="2"/>
      <c r="D8" s="3"/>
    </row>
    <row r="9" spans="1:4" ht="15">
      <c r="A9" s="7"/>
      <c r="B9" s="2" t="s">
        <v>4</v>
      </c>
      <c r="C9" s="2"/>
      <c r="D9" s="8" t="s">
        <v>5</v>
      </c>
    </row>
    <row r="10" spans="1:4" ht="15">
      <c r="A10" s="9" t="s">
        <v>6</v>
      </c>
      <c r="B10" s="10" t="s">
        <v>7</v>
      </c>
      <c r="C10" s="10" t="s">
        <v>8</v>
      </c>
      <c r="D10" s="11" t="s">
        <v>9</v>
      </c>
    </row>
    <row r="11" spans="1:5" ht="15">
      <c r="A11" s="12">
        <v>1</v>
      </c>
      <c r="B11" s="13">
        <v>2</v>
      </c>
      <c r="C11" s="13"/>
      <c r="D11" s="14"/>
      <c r="E11" s="15"/>
    </row>
    <row r="12" spans="1:4" ht="15">
      <c r="A12" s="16"/>
      <c r="B12" s="17" t="s">
        <v>10</v>
      </c>
      <c r="C12" s="17"/>
      <c r="D12" s="18">
        <f>D13+D21+D24+D29</f>
        <v>269250</v>
      </c>
    </row>
    <row r="13" spans="1:4" ht="15">
      <c r="A13" s="16"/>
      <c r="B13" s="17" t="s">
        <v>11</v>
      </c>
      <c r="C13" s="17"/>
      <c r="D13" s="18">
        <f>D14</f>
        <v>26067</v>
      </c>
    </row>
    <row r="14" spans="1:4" ht="15">
      <c r="A14" s="16"/>
      <c r="B14" s="17" t="s">
        <v>12</v>
      </c>
      <c r="C14" s="17"/>
      <c r="D14" s="18">
        <f>D15+D18</f>
        <v>26067</v>
      </c>
    </row>
    <row r="15" spans="1:4" ht="30" customHeight="1">
      <c r="A15" s="16"/>
      <c r="B15" s="17" t="s">
        <v>13</v>
      </c>
      <c r="C15" s="17"/>
      <c r="D15" s="18">
        <f>D16</f>
        <v>10356</v>
      </c>
    </row>
    <row r="16" spans="1:4" ht="15">
      <c r="A16" s="19" t="s">
        <v>14</v>
      </c>
      <c r="B16" s="17" t="s">
        <v>15</v>
      </c>
      <c r="C16" s="17"/>
      <c r="D16" s="14">
        <f>D17</f>
        <v>10356</v>
      </c>
    </row>
    <row r="17" spans="1:4" ht="15">
      <c r="A17" s="16" t="s">
        <v>16</v>
      </c>
      <c r="B17" s="20" t="s">
        <v>17</v>
      </c>
      <c r="C17" s="20"/>
      <c r="D17" s="14">
        <v>10356</v>
      </c>
    </row>
    <row r="18" spans="1:4" ht="27.75" customHeight="1">
      <c r="A18" s="16"/>
      <c r="B18" s="17" t="s">
        <v>18</v>
      </c>
      <c r="C18" s="17"/>
      <c r="D18" s="18">
        <f>D19</f>
        <v>15711</v>
      </c>
    </row>
    <row r="19" spans="1:4" ht="15">
      <c r="A19" s="19" t="s">
        <v>19</v>
      </c>
      <c r="B19" s="17" t="s">
        <v>20</v>
      </c>
      <c r="C19" s="17"/>
      <c r="D19" s="14">
        <f>D20</f>
        <v>15711</v>
      </c>
    </row>
    <row r="20" spans="1:4" ht="15">
      <c r="A20" s="16" t="s">
        <v>21</v>
      </c>
      <c r="B20" s="20" t="s">
        <v>22</v>
      </c>
      <c r="C20" s="20"/>
      <c r="D20" s="14">
        <v>15711</v>
      </c>
    </row>
    <row r="21" spans="1:4" ht="23.25" customHeight="1">
      <c r="A21" s="16"/>
      <c r="B21" s="17" t="s">
        <v>23</v>
      </c>
      <c r="C21" s="17"/>
      <c r="D21" s="18">
        <f>D22</f>
        <v>98000</v>
      </c>
    </row>
    <row r="22" spans="1:4" ht="30" customHeight="1">
      <c r="A22" s="19" t="s">
        <v>24</v>
      </c>
      <c r="B22" s="17" t="s">
        <v>25</v>
      </c>
      <c r="C22" s="17"/>
      <c r="D22" s="14">
        <f>D23</f>
        <v>98000</v>
      </c>
    </row>
    <row r="23" spans="1:4" ht="42.75" customHeight="1">
      <c r="A23" s="16" t="s">
        <v>26</v>
      </c>
      <c r="B23" s="20" t="s">
        <v>27</v>
      </c>
      <c r="C23" s="20"/>
      <c r="D23" s="14">
        <v>98000</v>
      </c>
    </row>
    <row r="24" spans="1:4" ht="34.5" customHeight="1">
      <c r="A24" s="21"/>
      <c r="B24" s="17" t="s">
        <v>28</v>
      </c>
      <c r="C24" s="17"/>
      <c r="D24" s="18">
        <f>D25</f>
        <v>20763</v>
      </c>
    </row>
    <row r="25" spans="1:4" ht="35.25" customHeight="1">
      <c r="A25" s="16" t="s">
        <v>29</v>
      </c>
      <c r="B25" s="20" t="s">
        <v>30</v>
      </c>
      <c r="C25" s="20"/>
      <c r="D25" s="14">
        <f>D26</f>
        <v>20763</v>
      </c>
    </row>
    <row r="26" spans="1:4" ht="45.75" customHeight="1">
      <c r="A26" s="16" t="s">
        <v>31</v>
      </c>
      <c r="B26" s="20" t="s">
        <v>32</v>
      </c>
      <c r="C26" s="20"/>
      <c r="D26" s="14">
        <f>D27</f>
        <v>20763</v>
      </c>
    </row>
    <row r="27" spans="1:4" ht="34.5" customHeight="1">
      <c r="A27" s="16" t="s">
        <v>33</v>
      </c>
      <c r="B27" s="20" t="s">
        <v>34</v>
      </c>
      <c r="C27" s="20"/>
      <c r="D27" s="14">
        <f>36327-15000+38+20-722+100</f>
        <v>20763</v>
      </c>
    </row>
    <row r="28" spans="1:4" ht="53.25" customHeight="1">
      <c r="A28" s="19"/>
      <c r="B28" s="22" t="s">
        <v>35</v>
      </c>
      <c r="C28" s="22"/>
      <c r="D28" s="14">
        <v>1</v>
      </c>
    </row>
    <row r="29" spans="1:4" ht="22.5" customHeight="1">
      <c r="A29" s="16"/>
      <c r="B29" s="23" t="s">
        <v>36</v>
      </c>
      <c r="C29" s="23"/>
      <c r="D29" s="18">
        <f>D30</f>
        <v>124420</v>
      </c>
    </row>
    <row r="30" spans="1:4" ht="36" customHeight="1">
      <c r="A30" s="19" t="s">
        <v>37</v>
      </c>
      <c r="B30" s="23" t="s">
        <v>38</v>
      </c>
      <c r="C30" s="23"/>
      <c r="D30" s="14">
        <f>D31</f>
        <v>124420</v>
      </c>
    </row>
    <row r="31" spans="1:4" ht="34.5" customHeight="1">
      <c r="A31" s="16" t="s">
        <v>39</v>
      </c>
      <c r="B31" s="20" t="s">
        <v>40</v>
      </c>
      <c r="C31" s="20"/>
      <c r="D31" s="14">
        <v>124420</v>
      </c>
    </row>
    <row r="32" spans="1:4" ht="40.5" customHeight="1">
      <c r="A32" s="19"/>
      <c r="B32" s="22" t="s">
        <v>41</v>
      </c>
      <c r="C32" s="22"/>
      <c r="D32" s="14">
        <v>4980</v>
      </c>
    </row>
    <row r="33" spans="1:4" ht="17.25" customHeight="1">
      <c r="A33" s="16"/>
      <c r="B33" s="17" t="s">
        <v>42</v>
      </c>
      <c r="C33" s="24" t="s">
        <v>43</v>
      </c>
      <c r="D33" s="18">
        <f>D35</f>
        <v>997780</v>
      </c>
    </row>
    <row r="34" spans="1:4" ht="15">
      <c r="A34" s="16"/>
      <c r="B34" s="17"/>
      <c r="C34" s="24" t="s">
        <v>44</v>
      </c>
      <c r="D34" s="18">
        <f>D36</f>
        <v>269250</v>
      </c>
    </row>
    <row r="35" spans="1:4" ht="38.25" customHeight="1">
      <c r="A35" s="19" t="s">
        <v>45</v>
      </c>
      <c r="B35" s="17" t="s">
        <v>46</v>
      </c>
      <c r="C35" s="24" t="s">
        <v>43</v>
      </c>
      <c r="D35" s="18">
        <f>D37+D133</f>
        <v>997780</v>
      </c>
    </row>
    <row r="36" spans="1:4" ht="15">
      <c r="A36" s="19"/>
      <c r="B36" s="17"/>
      <c r="C36" s="24" t="s">
        <v>44</v>
      </c>
      <c r="D36" s="18">
        <f>D38+D134</f>
        <v>269250</v>
      </c>
    </row>
    <row r="37" spans="1:4" ht="18.75" customHeight="1">
      <c r="A37" s="25" t="s">
        <v>47</v>
      </c>
      <c r="B37" s="26" t="s">
        <v>48</v>
      </c>
      <c r="C37" s="24" t="s">
        <v>43</v>
      </c>
      <c r="D37" s="18">
        <f>D39+D63+D121+D127</f>
        <v>273120</v>
      </c>
    </row>
    <row r="38" spans="1:4" ht="15">
      <c r="A38" s="25"/>
      <c r="B38" s="26"/>
      <c r="C38" s="24" t="s">
        <v>44</v>
      </c>
      <c r="D38" s="18">
        <f>D40+D64+D122+D128</f>
        <v>163790</v>
      </c>
    </row>
    <row r="39" spans="1:4" ht="25.5" customHeight="1">
      <c r="A39" s="19">
        <v>10</v>
      </c>
      <c r="B39" s="17" t="s">
        <v>49</v>
      </c>
      <c r="C39" s="24" t="s">
        <v>43</v>
      </c>
      <c r="D39" s="18">
        <f>D41+D55+D59</f>
        <v>17458</v>
      </c>
    </row>
    <row r="40" spans="1:4" ht="15">
      <c r="A40" s="19"/>
      <c r="B40" s="17"/>
      <c r="C40" s="24" t="s">
        <v>44</v>
      </c>
      <c r="D40" s="18">
        <f>D42+D56+D60</f>
        <v>17458</v>
      </c>
    </row>
    <row r="41" spans="1:4" ht="22.5" customHeight="1">
      <c r="A41" s="19" t="s">
        <v>50</v>
      </c>
      <c r="B41" s="17" t="s">
        <v>51</v>
      </c>
      <c r="C41" s="24" t="s">
        <v>43</v>
      </c>
      <c r="D41" s="18">
        <f>D43+D45+D47+D49+D51+D53</f>
        <v>16531</v>
      </c>
    </row>
    <row r="42" spans="1:4" ht="15">
      <c r="A42" s="19"/>
      <c r="B42" s="17"/>
      <c r="C42" s="24" t="s">
        <v>44</v>
      </c>
      <c r="D42" s="18">
        <f>D44+D46+D48+D50+D52+D54</f>
        <v>16531</v>
      </c>
    </row>
    <row r="43" spans="1:4" ht="14.25" customHeight="1">
      <c r="A43" s="16" t="s">
        <v>52</v>
      </c>
      <c r="B43" s="20" t="s">
        <v>53</v>
      </c>
      <c r="C43" s="13" t="s">
        <v>43</v>
      </c>
      <c r="D43" s="14">
        <f>D44</f>
        <v>14717</v>
      </c>
    </row>
    <row r="44" spans="1:4" ht="15">
      <c r="A44" s="16"/>
      <c r="B44" s="20"/>
      <c r="C44" s="13" t="s">
        <v>44</v>
      </c>
      <c r="D44" s="14">
        <v>14717</v>
      </c>
    </row>
    <row r="45" spans="1:4" ht="27" customHeight="1">
      <c r="A45" s="16" t="s">
        <v>54</v>
      </c>
      <c r="B45" s="20" t="s">
        <v>55</v>
      </c>
      <c r="C45" s="13" t="s">
        <v>43</v>
      </c>
      <c r="D45" s="14">
        <f>D46</f>
        <v>815</v>
      </c>
    </row>
    <row r="46" spans="1:4" ht="15">
      <c r="A46" s="16"/>
      <c r="B46" s="20"/>
      <c r="C46" s="13" t="s">
        <v>44</v>
      </c>
      <c r="D46" s="14">
        <v>815</v>
      </c>
    </row>
    <row r="47" spans="1:4" ht="33" customHeight="1">
      <c r="A47" s="16" t="s">
        <v>56</v>
      </c>
      <c r="B47" s="22" t="s">
        <v>57</v>
      </c>
      <c r="C47" s="13" t="s">
        <v>43</v>
      </c>
      <c r="D47" s="14">
        <f>D48</f>
        <v>268</v>
      </c>
    </row>
    <row r="48" spans="1:4" ht="15">
      <c r="A48" s="16"/>
      <c r="B48" s="22"/>
      <c r="C48" s="13" t="s">
        <v>44</v>
      </c>
      <c r="D48" s="14">
        <v>268</v>
      </c>
    </row>
    <row r="49" spans="1:4" ht="18.75" customHeight="1">
      <c r="A49" s="16" t="s">
        <v>58</v>
      </c>
      <c r="B49" s="22" t="s">
        <v>59</v>
      </c>
      <c r="C49" s="13" t="s">
        <v>43</v>
      </c>
      <c r="D49" s="14">
        <v>50</v>
      </c>
    </row>
    <row r="50" spans="1:4" ht="15">
      <c r="A50" s="16"/>
      <c r="B50" s="22"/>
      <c r="C50" s="13" t="s">
        <v>44</v>
      </c>
      <c r="D50" s="14">
        <v>50</v>
      </c>
    </row>
    <row r="51" spans="1:4" ht="18.75" customHeight="1">
      <c r="A51" s="16" t="s">
        <v>60</v>
      </c>
      <c r="B51" s="22" t="s">
        <v>61</v>
      </c>
      <c r="C51" s="13" t="s">
        <v>43</v>
      </c>
      <c r="D51" s="14">
        <v>590</v>
      </c>
    </row>
    <row r="52" spans="1:4" ht="15">
      <c r="A52" s="16"/>
      <c r="B52" s="22"/>
      <c r="C52" s="13" t="s">
        <v>44</v>
      </c>
      <c r="D52" s="14">
        <f>D51</f>
        <v>590</v>
      </c>
    </row>
    <row r="53" spans="1:4" ht="30" customHeight="1">
      <c r="A53" s="16" t="s">
        <v>62</v>
      </c>
      <c r="B53" s="22" t="s">
        <v>63</v>
      </c>
      <c r="C53" s="13" t="s">
        <v>43</v>
      </c>
      <c r="D53" s="14">
        <f>24+67</f>
        <v>91</v>
      </c>
    </row>
    <row r="54" spans="1:4" ht="15">
      <c r="A54" s="16"/>
      <c r="B54" s="22"/>
      <c r="C54" s="13" t="s">
        <v>44</v>
      </c>
      <c r="D54" s="14">
        <f>D53</f>
        <v>91</v>
      </c>
    </row>
    <row r="55" spans="1:4" ht="30" customHeight="1">
      <c r="A55" s="19" t="s">
        <v>64</v>
      </c>
      <c r="B55" s="17" t="s">
        <v>65</v>
      </c>
      <c r="C55" s="24" t="s">
        <v>43</v>
      </c>
      <c r="D55" s="18">
        <f>D57</f>
        <v>232</v>
      </c>
    </row>
    <row r="56" spans="1:4" ht="15">
      <c r="A56" s="19"/>
      <c r="B56" s="17"/>
      <c r="C56" s="24" t="s">
        <v>44</v>
      </c>
      <c r="D56" s="18">
        <f>D58</f>
        <v>232</v>
      </c>
    </row>
    <row r="57" spans="1:4" ht="18.75" customHeight="1">
      <c r="A57" s="16" t="s">
        <v>66</v>
      </c>
      <c r="B57" s="20" t="s">
        <v>67</v>
      </c>
      <c r="C57" s="13" t="s">
        <v>43</v>
      </c>
      <c r="D57" s="14">
        <f>D58</f>
        <v>232</v>
      </c>
    </row>
    <row r="58" spans="1:4" ht="15">
      <c r="A58" s="16"/>
      <c r="B58" s="20"/>
      <c r="C58" s="13" t="s">
        <v>44</v>
      </c>
      <c r="D58" s="14">
        <f>193+39</f>
        <v>232</v>
      </c>
    </row>
    <row r="59" spans="1:4" ht="15">
      <c r="A59" s="19" t="s">
        <v>68</v>
      </c>
      <c r="B59" s="17" t="s">
        <v>69</v>
      </c>
      <c r="C59" s="24" t="s">
        <v>43</v>
      </c>
      <c r="D59" s="18">
        <f>D61</f>
        <v>695</v>
      </c>
    </row>
    <row r="60" spans="1:4" ht="15">
      <c r="A60" s="19"/>
      <c r="B60" s="17"/>
      <c r="C60" s="24" t="s">
        <v>44</v>
      </c>
      <c r="D60" s="18">
        <f>D62</f>
        <v>695</v>
      </c>
    </row>
    <row r="61" spans="1:4" ht="27.75" customHeight="1">
      <c r="A61" s="16" t="s">
        <v>70</v>
      </c>
      <c r="B61" s="22" t="s">
        <v>71</v>
      </c>
      <c r="C61" s="13" t="s">
        <v>43</v>
      </c>
      <c r="D61" s="14">
        <f>D62</f>
        <v>695</v>
      </c>
    </row>
    <row r="62" spans="1:4" ht="15">
      <c r="A62" s="16"/>
      <c r="B62" s="22"/>
      <c r="C62" s="13" t="s">
        <v>44</v>
      </c>
      <c r="D62" s="14">
        <f>320+375</f>
        <v>695</v>
      </c>
    </row>
    <row r="63" spans="1:4" ht="28.5" customHeight="1">
      <c r="A63" s="19">
        <v>20</v>
      </c>
      <c r="B63" s="17" t="s">
        <v>72</v>
      </c>
      <c r="C63" s="24" t="s">
        <v>43</v>
      </c>
      <c r="D63" s="18">
        <f>D65+D87+D89+D95+D99+D101+D103+D105+D109+D111</f>
        <v>4580</v>
      </c>
    </row>
    <row r="64" spans="1:4" ht="15">
      <c r="A64" s="19"/>
      <c r="B64" s="17"/>
      <c r="C64" s="24" t="s">
        <v>44</v>
      </c>
      <c r="D64" s="18">
        <f>D66+D88+D90+D96+D100+D102+D104+D106+D110+D112</f>
        <v>4580</v>
      </c>
    </row>
    <row r="65" spans="1:4" ht="18.75" customHeight="1">
      <c r="A65" s="19" t="s">
        <v>73</v>
      </c>
      <c r="B65" s="17" t="s">
        <v>74</v>
      </c>
      <c r="C65" s="24" t="s">
        <v>43</v>
      </c>
      <c r="D65" s="18">
        <f>D67+D69+D71+D73+D75+D77+D79+D81+D83+D85</f>
        <v>2608</v>
      </c>
    </row>
    <row r="66" spans="1:4" ht="15">
      <c r="A66" s="19"/>
      <c r="B66" s="17"/>
      <c r="C66" s="13" t="s">
        <v>44</v>
      </c>
      <c r="D66" s="18">
        <f>D68+D70+D72+D74+D76+D78+D80+D82+D84+D86</f>
        <v>2608</v>
      </c>
    </row>
    <row r="67" spans="1:4" ht="18" customHeight="1">
      <c r="A67" s="16" t="s">
        <v>75</v>
      </c>
      <c r="B67" s="20" t="s">
        <v>76</v>
      </c>
      <c r="C67" s="13" t="s">
        <v>43</v>
      </c>
      <c r="D67" s="14">
        <f>D68</f>
        <v>100</v>
      </c>
    </row>
    <row r="68" spans="1:4" ht="15">
      <c r="A68" s="16"/>
      <c r="B68" s="20"/>
      <c r="C68" s="13" t="s">
        <v>44</v>
      </c>
      <c r="D68" s="14">
        <v>100</v>
      </c>
    </row>
    <row r="69" spans="1:4" ht="24" customHeight="1">
      <c r="A69" s="16" t="s">
        <v>77</v>
      </c>
      <c r="B69" s="20" t="s">
        <v>78</v>
      </c>
      <c r="C69" s="13" t="s">
        <v>43</v>
      </c>
      <c r="D69" s="14">
        <f>D70</f>
        <v>3</v>
      </c>
    </row>
    <row r="70" spans="1:4" ht="15">
      <c r="A70" s="16"/>
      <c r="B70" s="20"/>
      <c r="C70" s="13" t="s">
        <v>44</v>
      </c>
      <c r="D70" s="14">
        <v>3</v>
      </c>
    </row>
    <row r="71" spans="1:4" ht="30.75" customHeight="1">
      <c r="A71" s="16" t="s">
        <v>79</v>
      </c>
      <c r="B71" s="20" t="s">
        <v>80</v>
      </c>
      <c r="C71" s="13" t="s">
        <v>43</v>
      </c>
      <c r="D71" s="14">
        <f>D72</f>
        <v>1100</v>
      </c>
    </row>
    <row r="72" spans="1:4" ht="15">
      <c r="A72" s="16"/>
      <c r="B72" s="20"/>
      <c r="C72" s="13" t="s">
        <v>44</v>
      </c>
      <c r="D72" s="14">
        <v>1100</v>
      </c>
    </row>
    <row r="73" spans="1:4" ht="15.75" customHeight="1">
      <c r="A73" s="16" t="s">
        <v>81</v>
      </c>
      <c r="B73" s="20" t="s">
        <v>82</v>
      </c>
      <c r="C73" s="13" t="s">
        <v>43</v>
      </c>
      <c r="D73" s="14">
        <f>D74</f>
        <v>40</v>
      </c>
    </row>
    <row r="74" spans="1:4" ht="15">
      <c r="A74" s="16"/>
      <c r="B74" s="20"/>
      <c r="C74" s="13" t="s">
        <v>44</v>
      </c>
      <c r="D74" s="14">
        <v>40</v>
      </c>
    </row>
    <row r="75" spans="1:4" ht="17.25" customHeight="1">
      <c r="A75" s="16" t="s">
        <v>83</v>
      </c>
      <c r="B75" s="20" t="s">
        <v>84</v>
      </c>
      <c r="C75" s="13" t="s">
        <v>43</v>
      </c>
      <c r="D75" s="14">
        <f>D76</f>
        <v>200</v>
      </c>
    </row>
    <row r="76" spans="1:4" ht="15">
      <c r="A76" s="16"/>
      <c r="B76" s="20"/>
      <c r="C76" s="13" t="s">
        <v>44</v>
      </c>
      <c r="D76" s="14">
        <v>200</v>
      </c>
    </row>
    <row r="77" spans="1:4" ht="18.75" customHeight="1">
      <c r="A77" s="16" t="s">
        <v>85</v>
      </c>
      <c r="B77" s="20" t="s">
        <v>86</v>
      </c>
      <c r="C77" s="13" t="s">
        <v>43</v>
      </c>
      <c r="D77" s="14">
        <f>D78</f>
        <v>33</v>
      </c>
    </row>
    <row r="78" spans="1:4" ht="15">
      <c r="A78" s="16"/>
      <c r="B78" s="20"/>
      <c r="C78" s="13" t="s">
        <v>44</v>
      </c>
      <c r="D78" s="14">
        <v>33</v>
      </c>
    </row>
    <row r="79" spans="1:4" ht="15">
      <c r="A79" s="16" t="s">
        <v>87</v>
      </c>
      <c r="B79" s="20" t="s">
        <v>88</v>
      </c>
      <c r="C79" s="13" t="s">
        <v>43</v>
      </c>
      <c r="D79" s="14">
        <v>2</v>
      </c>
    </row>
    <row r="80" spans="1:4" ht="15">
      <c r="A80" s="16"/>
      <c r="B80" s="20"/>
      <c r="C80" s="13" t="s">
        <v>44</v>
      </c>
      <c r="D80" s="14">
        <v>2</v>
      </c>
    </row>
    <row r="81" spans="1:4" ht="31.5" customHeight="1">
      <c r="A81" s="16" t="s">
        <v>89</v>
      </c>
      <c r="B81" s="20" t="s">
        <v>90</v>
      </c>
      <c r="C81" s="13" t="s">
        <v>43</v>
      </c>
      <c r="D81" s="14">
        <f>D82</f>
        <v>104</v>
      </c>
    </row>
    <row r="82" spans="1:4" ht="15">
      <c r="A82" s="16"/>
      <c r="B82" s="20"/>
      <c r="C82" s="13" t="s">
        <v>44</v>
      </c>
      <c r="D82" s="14">
        <v>104</v>
      </c>
    </row>
    <row r="83" spans="1:4" ht="39" customHeight="1">
      <c r="A83" s="27" t="s">
        <v>91</v>
      </c>
      <c r="B83" s="28" t="s">
        <v>92</v>
      </c>
      <c r="C83" s="13" t="s">
        <v>43</v>
      </c>
      <c r="D83" s="14">
        <f>D84</f>
        <v>277</v>
      </c>
    </row>
    <row r="84" spans="1:4" ht="15">
      <c r="A84" s="27"/>
      <c r="B84" s="28"/>
      <c r="C84" s="13" t="s">
        <v>44</v>
      </c>
      <c r="D84" s="14">
        <v>277</v>
      </c>
    </row>
    <row r="85" spans="1:4" ht="42.75" customHeight="1">
      <c r="A85" s="16" t="s">
        <v>93</v>
      </c>
      <c r="B85" s="20" t="s">
        <v>94</v>
      </c>
      <c r="C85" s="13" t="s">
        <v>43</v>
      </c>
      <c r="D85" s="14">
        <f>D86</f>
        <v>749</v>
      </c>
    </row>
    <row r="86" spans="1:4" ht="15">
      <c r="A86" s="16"/>
      <c r="B86" s="20"/>
      <c r="C86" s="13" t="s">
        <v>44</v>
      </c>
      <c r="D86" s="14">
        <v>749</v>
      </c>
    </row>
    <row r="87" spans="1:4" ht="15">
      <c r="A87" s="19" t="s">
        <v>95</v>
      </c>
      <c r="B87" s="17" t="s">
        <v>96</v>
      </c>
      <c r="C87" s="24" t="s">
        <v>43</v>
      </c>
      <c r="D87" s="18">
        <v>300</v>
      </c>
    </row>
    <row r="88" spans="1:4" ht="15">
      <c r="A88" s="19"/>
      <c r="B88" s="17"/>
      <c r="C88" s="24" t="s">
        <v>44</v>
      </c>
      <c r="D88" s="18">
        <v>300</v>
      </c>
    </row>
    <row r="89" spans="1:4" ht="30" customHeight="1">
      <c r="A89" s="19" t="s">
        <v>97</v>
      </c>
      <c r="B89" s="17" t="s">
        <v>98</v>
      </c>
      <c r="C89" s="24" t="s">
        <v>43</v>
      </c>
      <c r="D89" s="18">
        <f>D91+D93</f>
        <v>84</v>
      </c>
    </row>
    <row r="90" spans="1:4" ht="15">
      <c r="A90" s="19"/>
      <c r="B90" s="17"/>
      <c r="C90" s="24" t="s">
        <v>44</v>
      </c>
      <c r="D90" s="18">
        <f>D92+D94</f>
        <v>84</v>
      </c>
    </row>
    <row r="91" spans="1:4" ht="17.25" customHeight="1">
      <c r="A91" s="16" t="s">
        <v>99</v>
      </c>
      <c r="B91" s="20" t="s">
        <v>100</v>
      </c>
      <c r="C91" s="13" t="s">
        <v>43</v>
      </c>
      <c r="D91" s="14">
        <v>6</v>
      </c>
    </row>
    <row r="92" spans="1:4" ht="15">
      <c r="A92" s="16"/>
      <c r="B92" s="20"/>
      <c r="C92" s="13" t="s">
        <v>44</v>
      </c>
      <c r="D92" s="14">
        <v>6</v>
      </c>
    </row>
    <row r="93" spans="1:4" ht="15">
      <c r="A93" s="16" t="s">
        <v>101</v>
      </c>
      <c r="B93" s="20" t="s">
        <v>102</v>
      </c>
      <c r="C93" s="13" t="s">
        <v>43</v>
      </c>
      <c r="D93" s="14">
        <f>D94</f>
        <v>78</v>
      </c>
    </row>
    <row r="94" spans="1:4" ht="15">
      <c r="A94" s="16"/>
      <c r="B94" s="20"/>
      <c r="C94" s="13" t="s">
        <v>44</v>
      </c>
      <c r="D94" s="14">
        <v>78</v>
      </c>
    </row>
    <row r="95" spans="1:4" ht="27.75" customHeight="1">
      <c r="A95" s="19" t="s">
        <v>103</v>
      </c>
      <c r="B95" s="17" t="s">
        <v>104</v>
      </c>
      <c r="C95" s="24" t="s">
        <v>43</v>
      </c>
      <c r="D95" s="18">
        <f>D97</f>
        <v>100</v>
      </c>
    </row>
    <row r="96" spans="1:4" ht="15">
      <c r="A96" s="19"/>
      <c r="B96" s="17"/>
      <c r="C96" s="24" t="s">
        <v>44</v>
      </c>
      <c r="D96" s="18">
        <f>D98</f>
        <v>100</v>
      </c>
    </row>
    <row r="97" spans="1:4" ht="27.75" customHeight="1">
      <c r="A97" s="16" t="s">
        <v>105</v>
      </c>
      <c r="B97" s="20" t="s">
        <v>106</v>
      </c>
      <c r="C97" s="13" t="s">
        <v>43</v>
      </c>
      <c r="D97" s="14">
        <v>100</v>
      </c>
    </row>
    <row r="98" spans="1:4" ht="15">
      <c r="A98" s="16"/>
      <c r="B98" s="20"/>
      <c r="C98" s="13" t="s">
        <v>44</v>
      </c>
      <c r="D98" s="14">
        <v>100</v>
      </c>
    </row>
    <row r="99" spans="1:4" ht="18" customHeight="1">
      <c r="A99" s="19" t="s">
        <v>107</v>
      </c>
      <c r="B99" s="17" t="s">
        <v>108</v>
      </c>
      <c r="C99" s="24" t="s">
        <v>43</v>
      </c>
      <c r="D99" s="18">
        <f>D100</f>
        <v>400</v>
      </c>
    </row>
    <row r="100" spans="1:4" ht="15">
      <c r="A100" s="19"/>
      <c r="B100" s="17"/>
      <c r="C100" s="24" t="s">
        <v>44</v>
      </c>
      <c r="D100" s="18">
        <v>400</v>
      </c>
    </row>
    <row r="101" spans="1:4" ht="17.25" customHeight="1">
      <c r="A101" s="19" t="s">
        <v>109</v>
      </c>
      <c r="B101" s="17" t="s">
        <v>110</v>
      </c>
      <c r="C101" s="24" t="s">
        <v>43</v>
      </c>
      <c r="D101" s="18">
        <f>D102</f>
        <v>30</v>
      </c>
    </row>
    <row r="102" spans="1:4" ht="15">
      <c r="A102" s="19"/>
      <c r="B102" s="17"/>
      <c r="C102" s="24" t="s">
        <v>44</v>
      </c>
      <c r="D102" s="18">
        <v>30</v>
      </c>
    </row>
    <row r="103" spans="1:4" ht="14.25" customHeight="1">
      <c r="A103" s="19" t="s">
        <v>111</v>
      </c>
      <c r="B103" s="17" t="s">
        <v>112</v>
      </c>
      <c r="C103" s="24" t="s">
        <v>43</v>
      </c>
      <c r="D103" s="18">
        <v>1</v>
      </c>
    </row>
    <row r="104" spans="1:4" ht="15">
      <c r="A104" s="19"/>
      <c r="B104" s="17"/>
      <c r="C104" s="24" t="s">
        <v>44</v>
      </c>
      <c r="D104" s="18">
        <v>1</v>
      </c>
    </row>
    <row r="105" spans="1:4" ht="35.25" customHeight="1">
      <c r="A105" s="19" t="s">
        <v>113</v>
      </c>
      <c r="B105" s="17" t="s">
        <v>114</v>
      </c>
      <c r="C105" s="24" t="s">
        <v>43</v>
      </c>
      <c r="D105" s="18">
        <f>D107</f>
        <v>8</v>
      </c>
    </row>
    <row r="106" spans="1:4" ht="15">
      <c r="A106" s="19"/>
      <c r="B106" s="17"/>
      <c r="C106" s="24" t="s">
        <v>44</v>
      </c>
      <c r="D106" s="18">
        <f>D108</f>
        <v>8</v>
      </c>
    </row>
    <row r="107" spans="1:4" ht="39.75" customHeight="1">
      <c r="A107" s="16" t="s">
        <v>115</v>
      </c>
      <c r="B107" s="20" t="s">
        <v>116</v>
      </c>
      <c r="C107" s="13" t="s">
        <v>43</v>
      </c>
      <c r="D107" s="14">
        <v>8</v>
      </c>
    </row>
    <row r="108" spans="1:4" ht="15">
      <c r="A108" s="16"/>
      <c r="B108" s="20"/>
      <c r="C108" s="13" t="s">
        <v>44</v>
      </c>
      <c r="D108" s="14">
        <v>8</v>
      </c>
    </row>
    <row r="109" spans="1:4" ht="30">
      <c r="A109" s="19" t="s">
        <v>117</v>
      </c>
      <c r="B109" s="17" t="s">
        <v>118</v>
      </c>
      <c r="C109" s="24" t="s">
        <v>43</v>
      </c>
      <c r="D109" s="18">
        <v>600</v>
      </c>
    </row>
    <row r="110" spans="1:4" ht="15">
      <c r="A110" s="16"/>
      <c r="B110" s="20"/>
      <c r="C110" s="24" t="s">
        <v>44</v>
      </c>
      <c r="D110" s="18">
        <v>600</v>
      </c>
    </row>
    <row r="111" spans="1:4" ht="18" customHeight="1">
      <c r="A111" s="19" t="s">
        <v>119</v>
      </c>
      <c r="B111" s="17" t="s">
        <v>120</v>
      </c>
      <c r="C111" s="24" t="s">
        <v>43</v>
      </c>
      <c r="D111" s="18">
        <f>D113+D115+D117+D119</f>
        <v>449</v>
      </c>
    </row>
    <row r="112" spans="1:4" ht="15">
      <c r="A112" s="19"/>
      <c r="B112" s="17"/>
      <c r="C112" s="24" t="s">
        <v>44</v>
      </c>
      <c r="D112" s="18">
        <f>D114+D116+D118+D120</f>
        <v>449</v>
      </c>
    </row>
    <row r="113" spans="1:4" ht="15" customHeight="1">
      <c r="A113" s="16" t="s">
        <v>121</v>
      </c>
      <c r="B113" s="20" t="s">
        <v>122</v>
      </c>
      <c r="C113" s="13" t="s">
        <v>43</v>
      </c>
      <c r="D113" s="14">
        <f>D114</f>
        <v>40</v>
      </c>
    </row>
    <row r="114" spans="1:4" ht="15">
      <c r="A114" s="16"/>
      <c r="B114" s="20"/>
      <c r="C114" s="13" t="s">
        <v>44</v>
      </c>
      <c r="D114" s="14">
        <v>40</v>
      </c>
    </row>
    <row r="115" spans="1:4" ht="19.5" customHeight="1">
      <c r="A115" s="16" t="s">
        <v>123</v>
      </c>
      <c r="B115" s="20" t="s">
        <v>124</v>
      </c>
      <c r="C115" s="13" t="s">
        <v>43</v>
      </c>
      <c r="D115" s="14">
        <f>D116</f>
        <v>30</v>
      </c>
    </row>
    <row r="116" spans="1:4" ht="15">
      <c r="A116" s="16"/>
      <c r="B116" s="20"/>
      <c r="C116" s="13" t="s">
        <v>44</v>
      </c>
      <c r="D116" s="14">
        <v>30</v>
      </c>
    </row>
    <row r="117" spans="1:4" ht="15">
      <c r="A117" s="16" t="s">
        <v>125</v>
      </c>
      <c r="B117" s="20" t="s">
        <v>126</v>
      </c>
      <c r="C117" s="13" t="s">
        <v>43</v>
      </c>
      <c r="D117" s="14">
        <f>D118</f>
        <v>9</v>
      </c>
    </row>
    <row r="118" spans="1:4" ht="15">
      <c r="A118" s="16"/>
      <c r="B118" s="20"/>
      <c r="C118" s="13" t="s">
        <v>44</v>
      </c>
      <c r="D118" s="14">
        <v>9</v>
      </c>
    </row>
    <row r="119" spans="1:4" ht="27.75" customHeight="1">
      <c r="A119" s="16" t="s">
        <v>127</v>
      </c>
      <c r="B119" s="20" t="s">
        <v>128</v>
      </c>
      <c r="C119" s="13" t="s">
        <v>43</v>
      </c>
      <c r="D119" s="14">
        <f>D120</f>
        <v>370</v>
      </c>
    </row>
    <row r="120" spans="1:4" ht="15">
      <c r="A120" s="16"/>
      <c r="B120" s="20"/>
      <c r="C120" s="13" t="s">
        <v>44</v>
      </c>
      <c r="D120" s="14">
        <v>370</v>
      </c>
    </row>
    <row r="121" spans="1:4" ht="19.5" customHeight="1">
      <c r="A121" s="19" t="s">
        <v>129</v>
      </c>
      <c r="B121" s="17" t="s">
        <v>130</v>
      </c>
      <c r="C121" s="24" t="s">
        <v>43</v>
      </c>
      <c r="D121" s="18">
        <f>D123+D125</f>
        <v>15132</v>
      </c>
    </row>
    <row r="122" spans="1:4" ht="15">
      <c r="A122" s="19"/>
      <c r="B122" s="17"/>
      <c r="C122" s="24" t="s">
        <v>44</v>
      </c>
      <c r="D122" s="18">
        <f>D124+D126</f>
        <v>15132</v>
      </c>
    </row>
    <row r="123" spans="1:4" ht="15" customHeight="1">
      <c r="A123" s="16" t="s">
        <v>131</v>
      </c>
      <c r="B123" s="20" t="s">
        <v>132</v>
      </c>
      <c r="C123" s="13" t="s">
        <v>43</v>
      </c>
      <c r="D123" s="14">
        <f>D124</f>
        <v>15000</v>
      </c>
    </row>
    <row r="124" spans="1:4" ht="15">
      <c r="A124" s="16"/>
      <c r="B124" s="20"/>
      <c r="C124" s="13" t="s">
        <v>44</v>
      </c>
      <c r="D124" s="14">
        <v>15000</v>
      </c>
    </row>
    <row r="125" spans="1:4" ht="36.75" customHeight="1">
      <c r="A125" s="16" t="s">
        <v>133</v>
      </c>
      <c r="B125" s="20" t="s">
        <v>134</v>
      </c>
      <c r="C125" s="13" t="s">
        <v>43</v>
      </c>
      <c r="D125" s="14">
        <v>132</v>
      </c>
    </row>
    <row r="126" spans="1:4" ht="15">
      <c r="A126" s="16"/>
      <c r="B126" s="20"/>
      <c r="C126" s="13" t="s">
        <v>44</v>
      </c>
      <c r="D126" s="14">
        <v>132</v>
      </c>
    </row>
    <row r="127" spans="1:4" ht="56.25" customHeight="1">
      <c r="A127" s="19" t="s">
        <v>135</v>
      </c>
      <c r="B127" s="29" t="s">
        <v>136</v>
      </c>
      <c r="C127" s="24" t="s">
        <v>43</v>
      </c>
      <c r="D127" s="18">
        <f>D129</f>
        <v>235950</v>
      </c>
    </row>
    <row r="128" spans="1:4" ht="15">
      <c r="A128" s="19"/>
      <c r="B128" s="29"/>
      <c r="C128" s="24" t="s">
        <v>44</v>
      </c>
      <c r="D128" s="18">
        <f>D130</f>
        <v>126620</v>
      </c>
    </row>
    <row r="129" spans="1:4" ht="42.75" customHeight="1">
      <c r="A129" s="16" t="s">
        <v>137</v>
      </c>
      <c r="B129" s="30" t="s">
        <v>138</v>
      </c>
      <c r="C129" s="13" t="s">
        <v>43</v>
      </c>
      <c r="D129" s="14">
        <f>D131</f>
        <v>235950</v>
      </c>
    </row>
    <row r="130" spans="1:4" ht="15">
      <c r="A130" s="16"/>
      <c r="B130" s="30"/>
      <c r="C130" s="13" t="s">
        <v>44</v>
      </c>
      <c r="D130" s="14">
        <f>D132</f>
        <v>126620</v>
      </c>
    </row>
    <row r="131" spans="1:4" ht="31.5" customHeight="1">
      <c r="A131" s="16"/>
      <c r="B131" s="30" t="s">
        <v>139</v>
      </c>
      <c r="C131" s="13" t="s">
        <v>43</v>
      </c>
      <c r="D131" s="14">
        <v>235950</v>
      </c>
    </row>
    <row r="132" spans="1:4" ht="15">
      <c r="A132" s="16"/>
      <c r="B132" s="30"/>
      <c r="C132" s="13" t="s">
        <v>44</v>
      </c>
      <c r="D132" s="14">
        <v>126620</v>
      </c>
    </row>
    <row r="133" spans="1:4" ht="17.25" customHeight="1">
      <c r="A133" s="19">
        <v>70</v>
      </c>
      <c r="B133" s="17" t="s">
        <v>140</v>
      </c>
      <c r="C133" s="24" t="s">
        <v>43</v>
      </c>
      <c r="D133" s="18">
        <f>D135</f>
        <v>724660</v>
      </c>
    </row>
    <row r="134" spans="1:4" ht="15">
      <c r="A134" s="19"/>
      <c r="B134" s="17"/>
      <c r="C134" s="24" t="s">
        <v>44</v>
      </c>
      <c r="D134" s="18">
        <f>D136</f>
        <v>105460</v>
      </c>
    </row>
    <row r="135" spans="1:4" ht="28.5" customHeight="1">
      <c r="A135" s="19">
        <v>71</v>
      </c>
      <c r="B135" s="31" t="s">
        <v>141</v>
      </c>
      <c r="C135" s="24" t="s">
        <v>43</v>
      </c>
      <c r="D135" s="18">
        <f>D137</f>
        <v>724660</v>
      </c>
    </row>
    <row r="136" spans="1:4" ht="15">
      <c r="A136" s="19"/>
      <c r="B136" s="31"/>
      <c r="C136" s="24" t="s">
        <v>44</v>
      </c>
      <c r="D136" s="18">
        <f>D138</f>
        <v>105460</v>
      </c>
    </row>
    <row r="137" spans="1:4" ht="15">
      <c r="A137" s="19" t="s">
        <v>142</v>
      </c>
      <c r="B137" s="17" t="s">
        <v>143</v>
      </c>
      <c r="C137" s="24" t="s">
        <v>43</v>
      </c>
      <c r="D137" s="18">
        <f>D139+D141+D145+D143</f>
        <v>724660</v>
      </c>
    </row>
    <row r="138" spans="1:4" ht="15">
      <c r="A138" s="19"/>
      <c r="B138" s="17"/>
      <c r="C138" s="24" t="s">
        <v>44</v>
      </c>
      <c r="D138" s="18">
        <f>D140+D142+D146+D144</f>
        <v>105460</v>
      </c>
    </row>
    <row r="139" spans="1:4" ht="15">
      <c r="A139" s="16" t="s">
        <v>144</v>
      </c>
      <c r="B139" s="20" t="s">
        <v>145</v>
      </c>
      <c r="C139" s="13" t="s">
        <v>43</v>
      </c>
      <c r="D139" s="14">
        <v>724010</v>
      </c>
    </row>
    <row r="140" spans="1:4" ht="15">
      <c r="A140" s="16"/>
      <c r="B140" s="20"/>
      <c r="C140" s="13" t="s">
        <v>44</v>
      </c>
      <c r="D140" s="14">
        <v>104810</v>
      </c>
    </row>
    <row r="141" spans="1:4" ht="31.5" customHeight="1">
      <c r="A141" s="32" t="s">
        <v>146</v>
      </c>
      <c r="B141" s="33" t="s">
        <v>147</v>
      </c>
      <c r="C141" s="13" t="s">
        <v>43</v>
      </c>
      <c r="D141" s="14">
        <f>D142</f>
        <v>177</v>
      </c>
    </row>
    <row r="142" spans="1:4" ht="15">
      <c r="A142" s="32"/>
      <c r="B142" s="33"/>
      <c r="C142" s="13" t="s">
        <v>44</v>
      </c>
      <c r="D142" s="14">
        <v>177</v>
      </c>
    </row>
    <row r="143" spans="1:4" ht="36" customHeight="1">
      <c r="A143" s="32" t="s">
        <v>148</v>
      </c>
      <c r="B143" s="33" t="s">
        <v>149</v>
      </c>
      <c r="C143" s="13" t="s">
        <v>43</v>
      </c>
      <c r="D143" s="14">
        <f>D144</f>
        <v>100</v>
      </c>
    </row>
    <row r="144" spans="1:4" ht="15">
      <c r="A144" s="32"/>
      <c r="B144" s="33"/>
      <c r="C144" s="13" t="s">
        <v>44</v>
      </c>
      <c r="D144" s="14">
        <v>100</v>
      </c>
    </row>
    <row r="145" spans="1:4" ht="20.25" customHeight="1">
      <c r="A145" s="16" t="s">
        <v>150</v>
      </c>
      <c r="B145" s="20" t="s">
        <v>151</v>
      </c>
      <c r="C145" s="13" t="s">
        <v>43</v>
      </c>
      <c r="D145" s="14">
        <f>D146</f>
        <v>373</v>
      </c>
    </row>
    <row r="146" spans="1:4" ht="15">
      <c r="A146" s="16"/>
      <c r="B146" s="20"/>
      <c r="C146" s="13" t="s">
        <v>44</v>
      </c>
      <c r="D146" s="14">
        <v>373</v>
      </c>
    </row>
    <row r="147" spans="1:4" ht="15">
      <c r="A147" s="19" t="s">
        <v>152</v>
      </c>
      <c r="B147" s="17" t="s">
        <v>153</v>
      </c>
      <c r="C147" s="24" t="s">
        <v>43</v>
      </c>
      <c r="D147" s="18">
        <f>D149+D151</f>
        <v>997780</v>
      </c>
    </row>
    <row r="148" spans="1:4" ht="15">
      <c r="A148" s="34"/>
      <c r="B148" s="17"/>
      <c r="C148" s="24" t="s">
        <v>44</v>
      </c>
      <c r="D148" s="18">
        <f>D150+D152</f>
        <v>269250</v>
      </c>
    </row>
    <row r="149" spans="1:4" ht="30">
      <c r="A149" s="35" t="s">
        <v>154</v>
      </c>
      <c r="B149" s="36" t="s">
        <v>155</v>
      </c>
      <c r="C149" s="13" t="s">
        <v>43</v>
      </c>
      <c r="D149" s="14">
        <f>D127+D139</f>
        <v>959960</v>
      </c>
    </row>
    <row r="150" spans="1:4" ht="15">
      <c r="A150" s="35"/>
      <c r="B150" s="36"/>
      <c r="C150" s="13" t="s">
        <v>44</v>
      </c>
      <c r="D150" s="14">
        <f>D128+D140</f>
        <v>231430</v>
      </c>
    </row>
    <row r="151" spans="1:4" ht="41.25" customHeight="1">
      <c r="A151" s="35" t="s">
        <v>156</v>
      </c>
      <c r="B151" s="36" t="s">
        <v>157</v>
      </c>
      <c r="C151" s="13" t="s">
        <v>43</v>
      </c>
      <c r="D151" s="14">
        <f>D39+D63+D121+D141+D145+D143</f>
        <v>37820</v>
      </c>
    </row>
    <row r="152" spans="1:4" ht="15">
      <c r="A152" s="35"/>
      <c r="B152" s="36"/>
      <c r="C152" s="13" t="s">
        <v>44</v>
      </c>
      <c r="D152" s="14">
        <f>D40+D64+D122+D142+D146+D144</f>
        <v>37820</v>
      </c>
    </row>
    <row r="153" spans="1:4" ht="30.75" customHeight="1">
      <c r="A153" s="35"/>
      <c r="B153" s="37" t="s">
        <v>158</v>
      </c>
      <c r="C153" s="37"/>
      <c r="D153" s="14">
        <f>D12-D34</f>
        <v>0</v>
      </c>
    </row>
    <row r="154" spans="1:4" ht="33" customHeight="1">
      <c r="A154" s="35"/>
      <c r="B154" s="38" t="s">
        <v>159</v>
      </c>
      <c r="C154" s="38"/>
      <c r="D154" s="39">
        <v>369757</v>
      </c>
    </row>
    <row r="155" ht="12.75">
      <c r="D155" s="3"/>
    </row>
    <row r="156" ht="12.75">
      <c r="D156" s="3"/>
    </row>
    <row r="157" ht="12.75">
      <c r="D157" s="3"/>
    </row>
    <row r="158" spans="2:4" ht="12.75">
      <c r="B158" s="4"/>
      <c r="C158" s="4"/>
      <c r="D158" s="3"/>
    </row>
    <row r="159" spans="2:4" ht="12.75">
      <c r="B159" s="4"/>
      <c r="C159" s="4"/>
      <c r="D159" s="3"/>
    </row>
    <row r="160" spans="2:4" ht="12.75">
      <c r="B160" s="4"/>
      <c r="C160" s="4"/>
      <c r="D160" s="3"/>
    </row>
    <row r="161" spans="2:4" ht="12.75">
      <c r="B161" s="4"/>
      <c r="C161" s="4"/>
      <c r="D161" s="3"/>
    </row>
    <row r="162" spans="2:4" ht="12.75">
      <c r="B162" s="4"/>
      <c r="C162" s="4"/>
      <c r="D162" s="3"/>
    </row>
    <row r="163" spans="2:4" ht="12.75">
      <c r="B163" s="4"/>
      <c r="C163" s="4"/>
      <c r="D163" s="3"/>
    </row>
    <row r="164" spans="2:4" ht="12.75">
      <c r="B164" s="4"/>
      <c r="C164" s="4"/>
      <c r="D164" s="3"/>
    </row>
    <row r="165" spans="2:4" ht="12.75">
      <c r="B165" s="4"/>
      <c r="C165" s="4"/>
      <c r="D165" s="3"/>
    </row>
    <row r="166" spans="2:4" ht="12.75">
      <c r="B166" s="4"/>
      <c r="C166" s="4"/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spans="2:4" ht="15">
      <c r="B175" s="40"/>
      <c r="C175" s="40"/>
      <c r="D175" s="3"/>
    </row>
    <row r="176" spans="2:4" ht="15">
      <c r="B176" s="40"/>
      <c r="C176" s="40"/>
      <c r="D176" s="3"/>
    </row>
    <row r="177" spans="2:4" ht="15">
      <c r="B177" s="40"/>
      <c r="C177" s="40"/>
      <c r="D177" s="3"/>
    </row>
    <row r="178" spans="2:4" ht="15">
      <c r="B178" s="40"/>
      <c r="C178" s="40"/>
      <c r="D178" s="3"/>
    </row>
    <row r="179" spans="2:4" ht="15">
      <c r="B179" s="40"/>
      <c r="C179" s="40"/>
      <c r="D179" s="3"/>
    </row>
    <row r="180" spans="2:4" ht="15">
      <c r="B180" s="40"/>
      <c r="C180" s="40"/>
      <c r="D180" s="3"/>
    </row>
    <row r="181" spans="2:4" ht="15">
      <c r="B181" s="40"/>
      <c r="C181" s="40"/>
      <c r="D181" s="3"/>
    </row>
    <row r="182" spans="2:4" ht="15">
      <c r="B182" s="40"/>
      <c r="C182" s="40"/>
      <c r="D182" s="3"/>
    </row>
    <row r="183" spans="2:4" ht="15">
      <c r="B183" s="40"/>
      <c r="C183" s="40"/>
      <c r="D183" s="3"/>
    </row>
    <row r="184" spans="2:4" ht="15">
      <c r="B184" s="40"/>
      <c r="C184" s="40"/>
      <c r="D184" s="3"/>
    </row>
    <row r="185" spans="2:4" ht="15">
      <c r="B185" s="40"/>
      <c r="C185" s="40"/>
      <c r="D185" s="3"/>
    </row>
    <row r="186" spans="2:4" ht="15">
      <c r="B186" s="40"/>
      <c r="C186" s="40"/>
      <c r="D186" s="3"/>
    </row>
    <row r="187" spans="2:4" ht="15">
      <c r="B187" s="40"/>
      <c r="C187" s="40"/>
      <c r="D187" s="3"/>
    </row>
    <row r="188" spans="2:4" ht="15">
      <c r="B188" s="40"/>
      <c r="C188" s="40"/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</sheetData>
  <sheetProtection selectLockedCells="1" selectUnlockedCells="1"/>
  <mergeCells count="2">
    <mergeCell ref="A6:B6"/>
    <mergeCell ref="A7:B7"/>
  </mergeCells>
  <printOptions/>
  <pageMargins left="0.7875" right="0.7875" top="0.412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8" zoomScaleNormal="78" zoomScalePageLayoutView="0" workbookViewId="0" topLeftCell="A1">
      <selection activeCell="K25" sqref="K25"/>
    </sheetView>
  </sheetViews>
  <sheetFormatPr defaultColWidth="11.57421875" defaultRowHeight="12.75"/>
  <cols>
    <col min="1" max="1" width="9.28125" style="0" customWidth="1"/>
    <col min="2" max="2" width="36.8515625" style="0" customWidth="1"/>
    <col min="3" max="3" width="7.57421875" style="0" customWidth="1"/>
    <col min="4" max="4" width="10.28125" style="0" customWidth="1"/>
  </cols>
  <sheetData>
    <row r="1" spans="1:3" ht="15">
      <c r="A1" s="41" t="s">
        <v>160</v>
      </c>
      <c r="B1" s="42"/>
      <c r="C1" s="43"/>
    </row>
    <row r="2" spans="1:3" ht="15">
      <c r="A2" s="1" t="s">
        <v>1</v>
      </c>
      <c r="B2" s="44"/>
      <c r="C2" s="44"/>
    </row>
    <row r="3" spans="1:3" ht="15">
      <c r="A3" s="1"/>
      <c r="B3" s="45" t="s">
        <v>161</v>
      </c>
      <c r="C3" s="45"/>
    </row>
    <row r="4" spans="1:3" ht="15.75">
      <c r="A4" s="59" t="s">
        <v>162</v>
      </c>
      <c r="B4" s="59"/>
      <c r="C4" s="43"/>
    </row>
    <row r="5" spans="1:3" ht="15.75">
      <c r="A5" s="6"/>
      <c r="B5" s="6" t="s">
        <v>163</v>
      </c>
      <c r="C5" s="43"/>
    </row>
    <row r="6" spans="1:3" ht="15.75">
      <c r="A6" s="6"/>
      <c r="B6" s="6">
        <v>2023</v>
      </c>
      <c r="C6" s="43"/>
    </row>
    <row r="7" spans="1:4" ht="15.75">
      <c r="A7" s="6"/>
      <c r="B7" s="6"/>
      <c r="C7" s="43"/>
      <c r="D7" t="s">
        <v>164</v>
      </c>
    </row>
    <row r="8" spans="1:3" ht="15.75">
      <c r="A8" s="6"/>
      <c r="B8" s="46" t="s">
        <v>3</v>
      </c>
      <c r="C8" s="43"/>
    </row>
    <row r="9" spans="1:3" ht="15.75">
      <c r="A9" s="47"/>
      <c r="B9" s="46" t="s">
        <v>165</v>
      </c>
      <c r="C9" s="7"/>
    </row>
    <row r="10" spans="1:4" ht="15">
      <c r="A10" s="48" t="s">
        <v>6</v>
      </c>
      <c r="B10" s="10" t="s">
        <v>7</v>
      </c>
      <c r="C10" s="10" t="s">
        <v>8</v>
      </c>
      <c r="D10" s="49" t="s">
        <v>9</v>
      </c>
    </row>
    <row r="11" spans="1:4" ht="15">
      <c r="A11" s="12">
        <v>1</v>
      </c>
      <c r="B11" s="13">
        <v>2</v>
      </c>
      <c r="C11" s="13"/>
      <c r="D11" s="50"/>
    </row>
    <row r="12" spans="1:4" ht="19.5" customHeight="1">
      <c r="A12" s="16"/>
      <c r="B12" s="17" t="s">
        <v>10</v>
      </c>
      <c r="C12" s="24"/>
      <c r="D12" s="18">
        <f>D13</f>
        <v>124420</v>
      </c>
    </row>
    <row r="13" spans="1:4" ht="18.75" customHeight="1">
      <c r="A13" s="16"/>
      <c r="B13" s="23" t="s">
        <v>36</v>
      </c>
      <c r="C13" s="51"/>
      <c r="D13" s="18">
        <f>D14</f>
        <v>124420</v>
      </c>
    </row>
    <row r="14" spans="1:4" ht="21.75" customHeight="1">
      <c r="A14" s="19" t="s">
        <v>37</v>
      </c>
      <c r="B14" s="23" t="s">
        <v>38</v>
      </c>
      <c r="C14" s="51"/>
      <c r="D14" s="14">
        <f>D15</f>
        <v>124420</v>
      </c>
    </row>
    <row r="15" spans="1:4" ht="36" customHeight="1">
      <c r="A15" s="16" t="s">
        <v>39</v>
      </c>
      <c r="B15" s="20" t="s">
        <v>40</v>
      </c>
      <c r="C15" s="13"/>
      <c r="D15" s="14">
        <v>124420</v>
      </c>
    </row>
    <row r="16" spans="1:4" ht="39.75" customHeight="1">
      <c r="A16" s="19"/>
      <c r="B16" s="52" t="s">
        <v>166</v>
      </c>
      <c r="C16" s="53"/>
      <c r="D16" s="14">
        <v>4980</v>
      </c>
    </row>
    <row r="17" spans="1:4" ht="15">
      <c r="A17" s="16"/>
      <c r="B17" s="17" t="s">
        <v>42</v>
      </c>
      <c r="C17" s="24" t="s">
        <v>43</v>
      </c>
      <c r="D17" s="18">
        <f>D19</f>
        <v>852950</v>
      </c>
    </row>
    <row r="18" spans="1:4" ht="15">
      <c r="A18" s="16"/>
      <c r="B18" s="17"/>
      <c r="C18" s="24" t="s">
        <v>44</v>
      </c>
      <c r="D18" s="18">
        <f>D20</f>
        <v>124420</v>
      </c>
    </row>
    <row r="19" spans="1:5" ht="38.25" customHeight="1">
      <c r="A19" s="19" t="s">
        <v>45</v>
      </c>
      <c r="B19" s="17" t="s">
        <v>46</v>
      </c>
      <c r="C19" s="24" t="s">
        <v>43</v>
      </c>
      <c r="D19" s="14">
        <f>D21+D27</f>
        <v>852950</v>
      </c>
      <c r="E19" s="8"/>
    </row>
    <row r="20" spans="1:4" ht="15">
      <c r="A20" s="19"/>
      <c r="B20" s="20"/>
      <c r="C20" s="13" t="s">
        <v>44</v>
      </c>
      <c r="D20" s="14">
        <f>D22+D28</f>
        <v>124420</v>
      </c>
    </row>
    <row r="21" spans="1:8" ht="15">
      <c r="A21" s="19" t="s">
        <v>47</v>
      </c>
      <c r="B21" s="17" t="s">
        <v>48</v>
      </c>
      <c r="C21" s="24" t="s">
        <v>43</v>
      </c>
      <c r="D21" s="18">
        <f>D23</f>
        <v>177950</v>
      </c>
      <c r="H21" s="1"/>
    </row>
    <row r="22" spans="1:4" ht="15">
      <c r="A22" s="19"/>
      <c r="B22" s="17"/>
      <c r="C22" s="24" t="s">
        <v>44</v>
      </c>
      <c r="D22" s="18">
        <f>D24</f>
        <v>68620</v>
      </c>
    </row>
    <row r="23" spans="1:4" ht="51" customHeight="1">
      <c r="A23" s="19" t="s">
        <v>135</v>
      </c>
      <c r="B23" s="29" t="s">
        <v>136</v>
      </c>
      <c r="C23" s="54" t="s">
        <v>43</v>
      </c>
      <c r="D23" s="18">
        <f>D25</f>
        <v>177950</v>
      </c>
    </row>
    <row r="24" spans="1:4" ht="39" customHeight="1">
      <c r="A24" s="19"/>
      <c r="B24" s="29"/>
      <c r="C24" s="54" t="s">
        <v>44</v>
      </c>
      <c r="D24" s="18">
        <f>D26</f>
        <v>68620</v>
      </c>
    </row>
    <row r="25" spans="1:4" ht="44.25" customHeight="1">
      <c r="A25" s="19" t="s">
        <v>137</v>
      </c>
      <c r="B25" s="29" t="s">
        <v>138</v>
      </c>
      <c r="C25" s="54" t="s">
        <v>43</v>
      </c>
      <c r="D25" s="14">
        <f>174450+3500</f>
        <v>177950</v>
      </c>
    </row>
    <row r="26" spans="1:4" ht="15">
      <c r="A26" s="19"/>
      <c r="B26" s="29"/>
      <c r="C26" s="54" t="s">
        <v>44</v>
      </c>
      <c r="D26" s="14">
        <v>68620</v>
      </c>
    </row>
    <row r="27" spans="1:4" ht="14.25" customHeight="1">
      <c r="A27" s="19" t="s">
        <v>167</v>
      </c>
      <c r="B27" s="29" t="s">
        <v>168</v>
      </c>
      <c r="C27" s="54" t="s">
        <v>43</v>
      </c>
      <c r="D27" s="18">
        <f aca="true" t="shared" si="0" ref="D27:D32">D29</f>
        <v>675000</v>
      </c>
    </row>
    <row r="28" spans="1:4" ht="15">
      <c r="A28" s="19"/>
      <c r="B28" s="29"/>
      <c r="C28" s="54" t="s">
        <v>44</v>
      </c>
      <c r="D28" s="18">
        <f t="shared" si="0"/>
        <v>55800</v>
      </c>
    </row>
    <row r="29" spans="1:4" ht="14.25" customHeight="1">
      <c r="A29" s="16" t="s">
        <v>169</v>
      </c>
      <c r="B29" s="29" t="s">
        <v>141</v>
      </c>
      <c r="C29" s="54" t="s">
        <v>43</v>
      </c>
      <c r="D29" s="14">
        <f t="shared" si="0"/>
        <v>675000</v>
      </c>
    </row>
    <row r="30" spans="1:4" ht="15">
      <c r="A30" s="16"/>
      <c r="B30" s="29"/>
      <c r="C30" s="54" t="s">
        <v>44</v>
      </c>
      <c r="D30" s="14">
        <f t="shared" si="0"/>
        <v>55800</v>
      </c>
    </row>
    <row r="31" spans="1:4" ht="15">
      <c r="A31" s="19" t="s">
        <v>142</v>
      </c>
      <c r="B31" s="17" t="s">
        <v>143</v>
      </c>
      <c r="C31" s="24" t="s">
        <v>43</v>
      </c>
      <c r="D31" s="14">
        <f t="shared" si="0"/>
        <v>675000</v>
      </c>
    </row>
    <row r="32" spans="1:4" ht="15">
      <c r="A32" s="19"/>
      <c r="B32" s="17"/>
      <c r="C32" s="24" t="s">
        <v>44</v>
      </c>
      <c r="D32" s="14">
        <f t="shared" si="0"/>
        <v>55800</v>
      </c>
    </row>
    <row r="33" spans="1:4" ht="15">
      <c r="A33" s="16" t="s">
        <v>144</v>
      </c>
      <c r="B33" s="20" t="s">
        <v>170</v>
      </c>
      <c r="C33" s="13" t="s">
        <v>43</v>
      </c>
      <c r="D33" s="14">
        <f>750000-750000*10%</f>
        <v>675000</v>
      </c>
    </row>
    <row r="34" spans="1:5" ht="12.75">
      <c r="A34" s="55"/>
      <c r="B34" s="56"/>
      <c r="C34" s="57" t="s">
        <v>44</v>
      </c>
      <c r="D34" s="39">
        <f>62000-62000*10/100</f>
        <v>55800</v>
      </c>
      <c r="E34" s="8"/>
    </row>
  </sheetData>
  <sheetProtection selectLockedCells="1" selectUnlockedCells="1"/>
  <mergeCells count="1">
    <mergeCell ref="A4:B4"/>
  </mergeCells>
  <printOptions/>
  <pageMargins left="0.7875" right="0.7875" top="0.412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</cp:lastModifiedBy>
  <dcterms:modified xsi:type="dcterms:W3CDTF">2023-08-31T08:18:37Z</dcterms:modified>
  <cp:category/>
  <cp:version/>
  <cp:contentType/>
  <cp:contentStatus/>
</cp:coreProperties>
</file>