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120" activeTab="0"/>
  </bookViews>
  <sheets>
    <sheet name="Sheet1" sheetId="1" r:id="rId1"/>
    <sheet name="Sheet3" sheetId="2" r:id="rId2"/>
  </sheets>
  <definedNames>
    <definedName name="_xlnm.Print_Area" localSheetId="0">'Sheet1'!$A$1:$M$21</definedName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<sst xmlns="http://schemas.openxmlformats.org/spreadsheetml/2006/main" count="123" uniqueCount="67">
  <si>
    <t>Nr. crt.</t>
  </si>
  <si>
    <t>PROGRAMUL ANUAL AL ACHIZITIILOR PUBLICE</t>
  </si>
  <si>
    <t>Cod CPV</t>
  </si>
  <si>
    <t>DIRECŢIA ACHIZIŢII ŞI ADMINISTRATIV</t>
  </si>
  <si>
    <t>Locuinte pentru tineri, destinate inchirierii</t>
  </si>
  <si>
    <t xml:space="preserve">TOTAL </t>
  </si>
  <si>
    <t>AGENŢIA NAŢIONALĂ PENTRU LOCUINŢE</t>
  </si>
  <si>
    <t>Adrian Draica</t>
  </si>
  <si>
    <t>Procedura stabilită</t>
  </si>
  <si>
    <t>Data (luna) estimată pentru iniţierea procedurii</t>
  </si>
  <si>
    <t>Data (luna) estimată pentru atribuirea contractului de achiziţie publică</t>
  </si>
  <si>
    <t>Modalitatea de derulare a procedurii de atribuire</t>
  </si>
  <si>
    <t>Persoana responsabilă cu aplicarea procedurii de atribuire</t>
  </si>
  <si>
    <t>Tipul şi obiectul contractului de achiziţie publică</t>
  </si>
  <si>
    <t>Valoarea estimată a contractului de achiziţie publică                                                                                                                                                                                                                                                                                           lei (exclusiv TVA)</t>
  </si>
  <si>
    <t>Sursa de finanţare</t>
  </si>
  <si>
    <t>online</t>
  </si>
  <si>
    <t>procedura simplificată</t>
  </si>
  <si>
    <t>Contract de proiectare şi execuţie lucrări</t>
  </si>
  <si>
    <t xml:space="preserve"> 71200000-0     45211000-9</t>
  </si>
  <si>
    <t>Mihai Dragomir</t>
  </si>
  <si>
    <t>45211000-9</t>
  </si>
  <si>
    <t>Cristina Brăescu</t>
  </si>
  <si>
    <t>jud. Neamţ</t>
  </si>
  <si>
    <t>comuna Bodeşti</t>
  </si>
  <si>
    <t>jud. Maramureş</t>
  </si>
  <si>
    <t>mun. Sighetul Marmaţiei</t>
  </si>
  <si>
    <t>Gina Meilă</t>
  </si>
  <si>
    <t>sat Bodeştii de Jos, 12 u.l.</t>
  </si>
  <si>
    <t>municipiul Baia Mare</t>
  </si>
  <si>
    <t>str. Grănicerilor, nr. 120, specialişti din sănătate şi din învăţământ 19 u.l.</t>
  </si>
  <si>
    <t>jud. Suceava</t>
  </si>
  <si>
    <t>oraşul Gura Humorului</t>
  </si>
  <si>
    <t>str. Oborului, f.n., etapa II.1, specialişti din sănătate şi din învăţământ, 20 u.l.</t>
  </si>
  <si>
    <t>jud. Mehedinţi</t>
  </si>
  <si>
    <t>municipiul Dr. Tr. Severin</t>
  </si>
  <si>
    <t>Zona Roşiori, etapa II 60 u.l.</t>
  </si>
  <si>
    <t xml:space="preserve"> TVA</t>
  </si>
  <si>
    <t>Valoare estimata cu TVA</t>
  </si>
  <si>
    <t xml:space="preserve">Valoare estimata  EURO                                                                                                   fara TVA                    </t>
  </si>
  <si>
    <t>nr. 1/2018</t>
  </si>
  <si>
    <t>februarie 2018</t>
  </si>
  <si>
    <t>mai 2018</t>
  </si>
  <si>
    <t>str. Făget, Zona Fuchs (fostă str. Bogdan Vodă), Bloc A4,  30 u.l.</t>
  </si>
  <si>
    <t xml:space="preserve"> 45211000-9</t>
  </si>
  <si>
    <t>PT+EX</t>
  </si>
  <si>
    <t>EX</t>
  </si>
  <si>
    <t>1euro = 4,6598</t>
  </si>
  <si>
    <t>surse bugetare</t>
  </si>
  <si>
    <t>Titlul 71</t>
  </si>
  <si>
    <t>nr. 1/2024</t>
  </si>
  <si>
    <t>ianuarie 2024</t>
  </si>
  <si>
    <t>martie 2024</t>
  </si>
  <si>
    <t>jud. Dâmbovița</t>
  </si>
  <si>
    <t>orașul Titu</t>
  </si>
  <si>
    <t>strada Mr. Mihăileanu Ștefan, nr. 6, etapa I, 28 u.l.</t>
  </si>
  <si>
    <t>jud. Harghita</t>
  </si>
  <si>
    <t>comuna Lupeni</t>
  </si>
  <si>
    <t>jud. Prahova</t>
  </si>
  <si>
    <t>comuna Blejoi</t>
  </si>
  <si>
    <t>localitatea Morăreni, strada Szoros, nr. 77, 14 u.l.</t>
  </si>
  <si>
    <t>strada Tineretului, etapa I,                              28 u.l.</t>
  </si>
  <si>
    <t>municipiul Câmpina</t>
  </si>
  <si>
    <t>strada Uniunea Europeană,                              nr. 6, etapa I, specialiști din sănătate și învățământ, 18 u.l.</t>
  </si>
  <si>
    <t>jud. Vrancea</t>
  </si>
  <si>
    <t>comuna Soveja</t>
  </si>
  <si>
    <t>sat Dragosloveni, bloc locuințe, 20 u.l.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</si>
</sst>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Fill="1" applyAlignment="1">
      <alignment horizontal="right" vertical="center"/>
    </xf>
    <xf numFmtId="3" fontId="2" fillId="33" borderId="0" xfId="0" applyNumberFormat="1" applyFont="1" applyFill="1" applyAlignment="1">
      <alignment horizontal="right" vertical="center"/>
    </xf>
    <xf numFmtId="14" fontId="2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2" fillId="33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72" fontId="5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2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172" fontId="9" fillId="0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14" fontId="9" fillId="33" borderId="0" xfId="0" applyNumberFormat="1" applyFont="1" applyFill="1" applyAlignment="1">
      <alignment horizontal="right" vertical="center"/>
    </xf>
    <xf numFmtId="3" fontId="9" fillId="33" borderId="0" xfId="0" applyNumberFormat="1" applyFont="1" applyFill="1" applyAlignment="1">
      <alignment horizontal="right" vertical="center"/>
    </xf>
    <xf numFmtId="0" fontId="7" fillId="0" borderId="11" xfId="0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73" fontId="7" fillId="33" borderId="12" xfId="0" applyNumberFormat="1" applyFont="1" applyFill="1" applyBorder="1" applyAlignment="1" quotePrefix="1">
      <alignment horizontal="right" vertical="center"/>
    </xf>
    <xf numFmtId="14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73" fontId="10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Border="1" applyAlignment="1">
      <alignment horizontal="right" vertical="center" wrapText="1"/>
    </xf>
    <xf numFmtId="173" fontId="9" fillId="0" borderId="10" xfId="55" applyNumberFormat="1" applyFont="1" applyFill="1" applyBorder="1" applyAlignment="1">
      <alignment horizontal="right" vertical="center" wrapText="1"/>
      <protection/>
    </xf>
    <xf numFmtId="49" fontId="9" fillId="0" borderId="1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56" applyNumberFormat="1" applyFont="1" applyFill="1" applyBorder="1" applyAlignment="1">
      <alignment horizontal="right" vertical="center" wrapText="1"/>
      <protection/>
    </xf>
    <xf numFmtId="0" fontId="9" fillId="0" borderId="0" xfId="55" applyFont="1" applyFill="1" applyAlignment="1">
      <alignment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3" fontId="10" fillId="33" borderId="0" xfId="0" applyNumberFormat="1" applyFont="1" applyFill="1" applyBorder="1" applyAlignment="1" quotePrefix="1">
      <alignment horizontal="right" vertical="center"/>
    </xf>
    <xf numFmtId="14" fontId="9" fillId="33" borderId="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172" fontId="9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73" fontId="7" fillId="33" borderId="0" xfId="0" applyNumberFormat="1" applyFont="1" applyFill="1" applyBorder="1" applyAlignment="1" quotePrefix="1">
      <alignment horizontal="right" vertical="center"/>
    </xf>
    <xf numFmtId="14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5" xfId="55" applyFont="1" applyFill="1" applyBorder="1" applyAlignment="1">
      <alignment horizontal="right" vertical="center" wrapText="1"/>
      <protection/>
    </xf>
    <xf numFmtId="49" fontId="5" fillId="0" borderId="15" xfId="0" applyNumberFormat="1" applyFont="1" applyFill="1" applyBorder="1" applyAlignment="1">
      <alignment horizontal="right" vertical="center" wrapText="1"/>
    </xf>
    <xf numFmtId="14" fontId="5" fillId="0" borderId="15" xfId="56" applyNumberFormat="1" applyFont="1" applyFill="1" applyBorder="1" applyAlignment="1">
      <alignment horizontal="right" vertical="center" wrapText="1"/>
      <protection/>
    </xf>
    <xf numFmtId="0" fontId="5" fillId="0" borderId="18" xfId="0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mpl care nu exista in A3 LUMI 50 mil lei - 05.03" xfId="55"/>
    <cellStyle name="Normal_L. 2 - Ob.propuse pt.finanta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85" zoomScalePageLayoutView="0" workbookViewId="0" topLeftCell="A4">
      <selection activeCell="P16" sqref="P16"/>
    </sheetView>
  </sheetViews>
  <sheetFormatPr defaultColWidth="9.140625" defaultRowHeight="12.75"/>
  <cols>
    <col min="1" max="1" width="3.7109375" style="4" customWidth="1"/>
    <col min="2" max="2" width="14.00390625" style="12" customWidth="1"/>
    <col min="3" max="3" width="13.421875" style="1" customWidth="1"/>
    <col min="4" max="4" width="12.421875" style="18" customWidth="1"/>
    <col min="5" max="5" width="26.140625" style="19" customWidth="1"/>
    <col min="6" max="6" width="11.28125" style="5" customWidth="1"/>
    <col min="7" max="7" width="15.8515625" style="25" customWidth="1"/>
    <col min="8" max="8" width="12.57421875" style="17" customWidth="1"/>
    <col min="9" max="9" width="10.00390625" style="16" customWidth="1"/>
    <col min="10" max="10" width="14.421875" style="7" customWidth="1"/>
    <col min="11" max="11" width="15.57421875" style="7" customWidth="1"/>
    <col min="12" max="12" width="14.140625" style="7" customWidth="1"/>
    <col min="13" max="13" width="14.7109375" style="6" customWidth="1"/>
    <col min="14" max="16384" width="9.140625" style="2" customWidth="1"/>
  </cols>
  <sheetData>
    <row r="1" spans="1:13" ht="15.75">
      <c r="A1" s="106" t="s">
        <v>6</v>
      </c>
      <c r="B1" s="106"/>
      <c r="C1" s="106"/>
      <c r="D1" s="106"/>
      <c r="E1" s="106"/>
      <c r="J1" s="107"/>
      <c r="K1" s="107"/>
      <c r="L1" s="107"/>
      <c r="M1" s="107"/>
    </row>
    <row r="2" spans="1:13" ht="15.75">
      <c r="A2" s="106" t="s">
        <v>3</v>
      </c>
      <c r="B2" s="106"/>
      <c r="C2" s="106"/>
      <c r="D2" s="106"/>
      <c r="E2" s="106"/>
      <c r="J2" s="107"/>
      <c r="K2" s="107"/>
      <c r="L2" s="107"/>
      <c r="M2" s="107"/>
    </row>
    <row r="3" spans="2:13" ht="15.75" customHeight="1">
      <c r="B3" s="13"/>
      <c r="C3" s="8"/>
      <c r="D3" s="13"/>
      <c r="E3" s="20"/>
      <c r="J3" s="73"/>
      <c r="K3" s="73"/>
      <c r="L3" s="73"/>
      <c r="M3" s="73"/>
    </row>
    <row r="4" spans="1:13" ht="16.5">
      <c r="A4" s="24"/>
      <c r="B4" s="14"/>
      <c r="C4" s="10"/>
      <c r="D4" s="14"/>
      <c r="E4" s="21"/>
      <c r="F4" s="108" t="s">
        <v>1</v>
      </c>
      <c r="G4" s="108"/>
      <c r="H4" s="108"/>
      <c r="I4" s="108"/>
      <c r="J4" s="10"/>
      <c r="K4" s="109"/>
      <c r="L4" s="109"/>
      <c r="M4" s="109"/>
    </row>
    <row r="5" spans="1:13" ht="16.5">
      <c r="A5" s="24"/>
      <c r="B5" s="14"/>
      <c r="C5" s="10"/>
      <c r="D5" s="14"/>
      <c r="E5" s="21"/>
      <c r="F5" s="108" t="s">
        <v>4</v>
      </c>
      <c r="G5" s="108"/>
      <c r="H5" s="108"/>
      <c r="I5" s="108"/>
      <c r="J5" s="10"/>
      <c r="K5" s="109"/>
      <c r="L5" s="109"/>
      <c r="M5" s="109"/>
    </row>
    <row r="6" spans="1:13" ht="16.5">
      <c r="A6" s="24"/>
      <c r="B6" s="15"/>
      <c r="C6" s="3"/>
      <c r="D6" s="15"/>
      <c r="E6" s="22"/>
      <c r="F6" s="108" t="s">
        <v>50</v>
      </c>
      <c r="G6" s="108"/>
      <c r="H6" s="108"/>
      <c r="I6" s="108"/>
      <c r="J6" s="3"/>
      <c r="K6" s="3"/>
      <c r="L6" s="3"/>
      <c r="M6" s="11"/>
    </row>
    <row r="7" spans="1:13" ht="17.25" customHeight="1">
      <c r="A7" s="24"/>
      <c r="B7" s="15"/>
      <c r="C7" s="3"/>
      <c r="D7" s="15"/>
      <c r="E7" s="22"/>
      <c r="F7" s="3"/>
      <c r="G7" s="111" t="s">
        <v>49</v>
      </c>
      <c r="H7" s="111"/>
      <c r="I7" s="3"/>
      <c r="J7" s="3"/>
      <c r="K7" s="3"/>
      <c r="L7" s="3"/>
      <c r="M7" s="11"/>
    </row>
    <row r="8" spans="1:13" ht="19.5" customHeight="1" thickBot="1">
      <c r="A8" s="24"/>
      <c r="B8" s="15"/>
      <c r="C8" s="3"/>
      <c r="D8" s="15"/>
      <c r="E8" s="22"/>
      <c r="F8" s="3"/>
      <c r="G8" s="82"/>
      <c r="H8" s="82"/>
      <c r="I8" s="3"/>
      <c r="J8" s="3"/>
      <c r="K8" s="3"/>
      <c r="L8" s="3"/>
      <c r="M8" s="11"/>
    </row>
    <row r="9" spans="1:13" s="9" customFormat="1" ht="88.5" customHeight="1" thickBot="1">
      <c r="A9" s="77" t="s">
        <v>0</v>
      </c>
      <c r="B9" s="110" t="s">
        <v>13</v>
      </c>
      <c r="C9" s="110"/>
      <c r="D9" s="110"/>
      <c r="E9" s="110"/>
      <c r="F9" s="78" t="s">
        <v>2</v>
      </c>
      <c r="G9" s="79" t="s">
        <v>14</v>
      </c>
      <c r="H9" s="78" t="s">
        <v>15</v>
      </c>
      <c r="I9" s="78" t="s">
        <v>8</v>
      </c>
      <c r="J9" s="80" t="s">
        <v>9</v>
      </c>
      <c r="K9" s="80" t="s">
        <v>10</v>
      </c>
      <c r="L9" s="80" t="s">
        <v>11</v>
      </c>
      <c r="M9" s="81" t="s">
        <v>12</v>
      </c>
    </row>
    <row r="10" spans="1:13" s="9" customFormat="1" ht="54" customHeight="1">
      <c r="A10" s="103">
        <v>1</v>
      </c>
      <c r="B10" s="76" t="s">
        <v>18</v>
      </c>
      <c r="C10" s="76" t="s">
        <v>53</v>
      </c>
      <c r="D10" s="76" t="s">
        <v>54</v>
      </c>
      <c r="E10" s="76" t="s">
        <v>55</v>
      </c>
      <c r="F10" s="92" t="s">
        <v>19</v>
      </c>
      <c r="G10" s="93">
        <v>10813336.54</v>
      </c>
      <c r="H10" s="94" t="s">
        <v>48</v>
      </c>
      <c r="I10" s="95" t="s">
        <v>17</v>
      </c>
      <c r="J10" s="96" t="s">
        <v>51</v>
      </c>
      <c r="K10" s="96" t="s">
        <v>52</v>
      </c>
      <c r="L10" s="97" t="s">
        <v>16</v>
      </c>
      <c r="M10" s="98"/>
    </row>
    <row r="11" spans="1:13" s="9" customFormat="1" ht="16.5" customHeight="1">
      <c r="A11" s="104" t="s">
        <v>5</v>
      </c>
      <c r="B11" s="105"/>
      <c r="C11" s="105"/>
      <c r="D11" s="105"/>
      <c r="E11" s="105"/>
      <c r="F11" s="23"/>
      <c r="G11" s="26">
        <f>SUM(G10)</f>
        <v>10813336.54</v>
      </c>
      <c r="H11" s="23"/>
      <c r="I11" s="23"/>
      <c r="J11" s="74"/>
      <c r="K11" s="74"/>
      <c r="L11" s="74"/>
      <c r="M11" s="75"/>
    </row>
    <row r="12" spans="1:13" s="9" customFormat="1" ht="54" customHeight="1">
      <c r="A12" s="91">
        <v>2</v>
      </c>
      <c r="B12" s="76" t="s">
        <v>18</v>
      </c>
      <c r="C12" s="76" t="s">
        <v>56</v>
      </c>
      <c r="D12" s="76" t="s">
        <v>57</v>
      </c>
      <c r="E12" s="76" t="s">
        <v>60</v>
      </c>
      <c r="F12" s="92" t="s">
        <v>19</v>
      </c>
      <c r="G12" s="93">
        <v>5587294.46</v>
      </c>
      <c r="H12" s="94" t="s">
        <v>48</v>
      </c>
      <c r="I12" s="95" t="s">
        <v>17</v>
      </c>
      <c r="J12" s="96" t="s">
        <v>51</v>
      </c>
      <c r="K12" s="96" t="s">
        <v>52</v>
      </c>
      <c r="L12" s="97" t="s">
        <v>16</v>
      </c>
      <c r="M12" s="98"/>
    </row>
    <row r="13" spans="1:13" s="9" customFormat="1" ht="16.5" customHeight="1">
      <c r="A13" s="104" t="s">
        <v>5</v>
      </c>
      <c r="B13" s="105"/>
      <c r="C13" s="105"/>
      <c r="D13" s="105"/>
      <c r="E13" s="105"/>
      <c r="F13" s="99"/>
      <c r="G13" s="100">
        <f>SUM(G12)</f>
        <v>5587294.46</v>
      </c>
      <c r="H13" s="99"/>
      <c r="I13" s="99"/>
      <c r="J13" s="101"/>
      <c r="K13" s="101"/>
      <c r="L13" s="101"/>
      <c r="M13" s="102"/>
    </row>
    <row r="14" spans="1:13" s="9" customFormat="1" ht="54" customHeight="1">
      <c r="A14" s="91">
        <v>3</v>
      </c>
      <c r="B14" s="76" t="s">
        <v>18</v>
      </c>
      <c r="C14" s="76" t="s">
        <v>58</v>
      </c>
      <c r="D14" s="76" t="s">
        <v>59</v>
      </c>
      <c r="E14" s="76" t="s">
        <v>61</v>
      </c>
      <c r="F14" s="92" t="s">
        <v>19</v>
      </c>
      <c r="G14" s="93">
        <v>11804382</v>
      </c>
      <c r="H14" s="94" t="s">
        <v>48</v>
      </c>
      <c r="I14" s="95" t="s">
        <v>17</v>
      </c>
      <c r="J14" s="96" t="s">
        <v>51</v>
      </c>
      <c r="K14" s="96" t="s">
        <v>52</v>
      </c>
      <c r="L14" s="97" t="s">
        <v>16</v>
      </c>
      <c r="M14" s="98"/>
    </row>
    <row r="15" spans="1:13" s="9" customFormat="1" ht="16.5" customHeight="1">
      <c r="A15" s="104" t="s">
        <v>5</v>
      </c>
      <c r="B15" s="105"/>
      <c r="C15" s="105"/>
      <c r="D15" s="105"/>
      <c r="E15" s="105"/>
      <c r="F15" s="99"/>
      <c r="G15" s="100">
        <f>SUM(G14)</f>
        <v>11804382</v>
      </c>
      <c r="H15" s="99"/>
      <c r="I15" s="99"/>
      <c r="J15" s="101"/>
      <c r="K15" s="101"/>
      <c r="L15" s="101"/>
      <c r="M15" s="102"/>
    </row>
    <row r="16" spans="1:13" s="9" customFormat="1" ht="54" customHeight="1">
      <c r="A16" s="91">
        <v>4</v>
      </c>
      <c r="B16" s="76" t="s">
        <v>18</v>
      </c>
      <c r="C16" s="76" t="s">
        <v>58</v>
      </c>
      <c r="D16" s="76" t="s">
        <v>62</v>
      </c>
      <c r="E16" s="76" t="s">
        <v>63</v>
      </c>
      <c r="F16" s="92" t="s">
        <v>19</v>
      </c>
      <c r="G16" s="93">
        <v>6903724.65</v>
      </c>
      <c r="H16" s="94" t="s">
        <v>48</v>
      </c>
      <c r="I16" s="95" t="s">
        <v>17</v>
      </c>
      <c r="J16" s="96" t="s">
        <v>51</v>
      </c>
      <c r="K16" s="96" t="s">
        <v>52</v>
      </c>
      <c r="L16" s="97" t="s">
        <v>16</v>
      </c>
      <c r="M16" s="98"/>
    </row>
    <row r="17" spans="1:13" s="9" customFormat="1" ht="16.5" customHeight="1">
      <c r="A17" s="104" t="s">
        <v>5</v>
      </c>
      <c r="B17" s="105"/>
      <c r="C17" s="105"/>
      <c r="D17" s="105"/>
      <c r="E17" s="105"/>
      <c r="F17" s="99"/>
      <c r="G17" s="100">
        <f>SUM(G16)</f>
        <v>6903724.65</v>
      </c>
      <c r="H17" s="99"/>
      <c r="I17" s="99"/>
      <c r="J17" s="101"/>
      <c r="K17" s="101"/>
      <c r="L17" s="101"/>
      <c r="M17" s="102"/>
    </row>
    <row r="18" spans="1:13" s="9" customFormat="1" ht="54" customHeight="1">
      <c r="A18" s="91">
        <v>5</v>
      </c>
      <c r="B18" s="76" t="s">
        <v>18</v>
      </c>
      <c r="C18" s="76" t="s">
        <v>64</v>
      </c>
      <c r="D18" s="76" t="s">
        <v>65</v>
      </c>
      <c r="E18" s="76" t="s">
        <v>66</v>
      </c>
      <c r="F18" s="92" t="s">
        <v>19</v>
      </c>
      <c r="G18" s="93">
        <v>6885529.56</v>
      </c>
      <c r="H18" s="94" t="s">
        <v>48</v>
      </c>
      <c r="I18" s="95" t="s">
        <v>17</v>
      </c>
      <c r="J18" s="96" t="s">
        <v>51</v>
      </c>
      <c r="K18" s="96" t="s">
        <v>52</v>
      </c>
      <c r="L18" s="97" t="s">
        <v>16</v>
      </c>
      <c r="M18" s="98"/>
    </row>
    <row r="19" spans="1:13" s="9" customFormat="1" ht="16.5" customHeight="1" thickBot="1">
      <c r="A19" s="104" t="s">
        <v>5</v>
      </c>
      <c r="B19" s="105"/>
      <c r="C19" s="105"/>
      <c r="D19" s="105"/>
      <c r="E19" s="105"/>
      <c r="F19" s="99"/>
      <c r="G19" s="100">
        <f>SUM(G18)</f>
        <v>6885529.56</v>
      </c>
      <c r="H19" s="99"/>
      <c r="I19" s="99"/>
      <c r="J19" s="101"/>
      <c r="K19" s="101"/>
      <c r="L19" s="101"/>
      <c r="M19" s="102"/>
    </row>
    <row r="20" spans="1:13" ht="36" customHeight="1" thickBot="1">
      <c r="A20" s="112" t="s">
        <v>5</v>
      </c>
      <c r="B20" s="113"/>
      <c r="C20" s="113"/>
      <c r="D20" s="113"/>
      <c r="E20" s="113"/>
      <c r="F20" s="41"/>
      <c r="G20" s="42">
        <f>SUM(G19,G17,G15,G13,G11)</f>
        <v>41994267.21</v>
      </c>
      <c r="H20" s="43"/>
      <c r="I20" s="44"/>
      <c r="J20" s="45"/>
      <c r="K20" s="45"/>
      <c r="L20" s="45"/>
      <c r="M20" s="46"/>
    </row>
    <row r="21" spans="1:13" ht="11.25" customHeight="1">
      <c r="A21" s="90"/>
      <c r="B21" s="83"/>
      <c r="C21" s="83"/>
      <c r="D21" s="83"/>
      <c r="E21" s="83"/>
      <c r="F21" s="84"/>
      <c r="G21" s="85"/>
      <c r="H21" s="86"/>
      <c r="I21" s="87"/>
      <c r="J21" s="88"/>
      <c r="K21" s="88"/>
      <c r="L21" s="88"/>
      <c r="M21" s="89"/>
    </row>
    <row r="22" ht="16.5">
      <c r="C22" s="4"/>
    </row>
  </sheetData>
  <sheetProtection/>
  <mergeCells count="17">
    <mergeCell ref="A11:E11"/>
    <mergeCell ref="A13:E13"/>
    <mergeCell ref="A20:E20"/>
    <mergeCell ref="J2:M2"/>
    <mergeCell ref="K4:M4"/>
    <mergeCell ref="F5:I5"/>
    <mergeCell ref="K5:M5"/>
    <mergeCell ref="F6:I6"/>
    <mergeCell ref="B9:E9"/>
    <mergeCell ref="G7:H7"/>
    <mergeCell ref="A17:E17"/>
    <mergeCell ref="A19:E19"/>
    <mergeCell ref="A1:E1"/>
    <mergeCell ref="A2:E2"/>
    <mergeCell ref="A15:E15"/>
    <mergeCell ref="F4:I4"/>
    <mergeCell ref="J1:M1"/>
  </mergeCells>
  <printOptions horizontalCentered="1"/>
  <pageMargins left="0.1968503937007874" right="0.1968503937007874" top="0.5905511811023623" bottom="0.1968503937007874" header="0.31496062992125984" footer="0.15748031496062992"/>
  <pageSetup horizontalDpi="600" verticalDpi="600" orientation="landscape" paperSize="9" scale="74" r:id="rId1"/>
  <headerFooter alignWithMargins="0">
    <oddFooter>&amp;C&amp;P / &amp;N</oddFooter>
  </headerFooter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8515625" style="33" customWidth="1"/>
    <col min="2" max="2" width="11.140625" style="32" customWidth="1"/>
    <col min="3" max="3" width="10.8515625" style="34" customWidth="1"/>
    <col min="4" max="4" width="18.28125" style="72" customWidth="1"/>
    <col min="5" max="5" width="13.28125" style="35" customWidth="1"/>
    <col min="6" max="6" width="13.57421875" style="36" customWidth="1"/>
    <col min="7" max="7" width="11.421875" style="37" customWidth="1"/>
    <col min="8" max="8" width="12.8515625" style="38" customWidth="1"/>
    <col min="9" max="9" width="15.140625" style="38" customWidth="1"/>
    <col min="10" max="10" width="10.28125" style="39" customWidth="1"/>
    <col min="11" max="11" width="11.8515625" style="39" customWidth="1"/>
    <col min="12" max="12" width="12.00390625" style="40" customWidth="1"/>
    <col min="13" max="16384" width="9.140625" style="31" customWidth="1"/>
  </cols>
  <sheetData>
    <row r="1" spans="1:12" ht="15.75">
      <c r="A1" s="27"/>
      <c r="B1" s="114" t="s">
        <v>47</v>
      </c>
      <c r="C1" s="114"/>
      <c r="D1" s="28"/>
      <c r="E1" s="114" t="s">
        <v>40</v>
      </c>
      <c r="F1" s="114"/>
      <c r="G1" s="114"/>
      <c r="H1" s="114"/>
      <c r="I1" s="28"/>
      <c r="J1" s="28"/>
      <c r="K1" s="28"/>
      <c r="L1" s="30"/>
    </row>
    <row r="2" spans="1:12" ht="10.5" customHeight="1" thickBot="1">
      <c r="A2" s="27"/>
      <c r="B2" s="28"/>
      <c r="C2" s="27"/>
      <c r="D2" s="28"/>
      <c r="E2" s="28"/>
      <c r="F2" s="29"/>
      <c r="G2" s="28"/>
      <c r="H2" s="28"/>
      <c r="I2" s="28"/>
      <c r="J2" s="28"/>
      <c r="K2" s="28"/>
      <c r="L2" s="30"/>
    </row>
    <row r="3" spans="1:12" ht="126.75" customHeight="1" thickBot="1">
      <c r="A3" s="115" t="s">
        <v>13</v>
      </c>
      <c r="B3" s="115"/>
      <c r="C3" s="115"/>
      <c r="D3" s="115"/>
      <c r="E3" s="47" t="s">
        <v>2</v>
      </c>
      <c r="F3" s="48" t="s">
        <v>14</v>
      </c>
      <c r="G3" s="49" t="s">
        <v>37</v>
      </c>
      <c r="H3" s="49" t="s">
        <v>38</v>
      </c>
      <c r="I3" s="49" t="s">
        <v>39</v>
      </c>
      <c r="J3" s="50" t="s">
        <v>9</v>
      </c>
      <c r="K3" s="51" t="s">
        <v>10</v>
      </c>
      <c r="L3" s="52" t="s">
        <v>12</v>
      </c>
    </row>
    <row r="4" spans="1:12" s="61" customFormat="1" ht="65.25" customHeight="1">
      <c r="A4" s="53" t="s">
        <v>45</v>
      </c>
      <c r="B4" s="54" t="s">
        <v>25</v>
      </c>
      <c r="C4" s="54" t="s">
        <v>29</v>
      </c>
      <c r="D4" s="54" t="s">
        <v>30</v>
      </c>
      <c r="E4" s="55" t="s">
        <v>19</v>
      </c>
      <c r="F4" s="56">
        <v>3138639</v>
      </c>
      <c r="G4" s="57">
        <f>F4*19%</f>
        <v>596341.41</v>
      </c>
      <c r="H4" s="58">
        <f>F4+G4</f>
        <v>3734980.41</v>
      </c>
      <c r="I4" s="58">
        <f>F4/4.6598</f>
        <v>673556.5904116057</v>
      </c>
      <c r="J4" s="59" t="s">
        <v>41</v>
      </c>
      <c r="K4" s="59" t="s">
        <v>42</v>
      </c>
      <c r="L4" s="60" t="s">
        <v>22</v>
      </c>
    </row>
    <row r="5" spans="1:12" s="61" customFormat="1" ht="66.75" customHeight="1">
      <c r="A5" s="53" t="s">
        <v>46</v>
      </c>
      <c r="B5" s="62" t="s">
        <v>25</v>
      </c>
      <c r="C5" s="62" t="s">
        <v>26</v>
      </c>
      <c r="D5" s="62" t="s">
        <v>43</v>
      </c>
      <c r="E5" s="55" t="s">
        <v>44</v>
      </c>
      <c r="F5" s="56">
        <v>4257494.4</v>
      </c>
      <c r="G5" s="57">
        <f>F5*19%</f>
        <v>808923.9360000001</v>
      </c>
      <c r="H5" s="58">
        <f>F5+G5</f>
        <v>5066418.336</v>
      </c>
      <c r="I5" s="58">
        <f>F5/4.6598</f>
        <v>913664.620799176</v>
      </c>
      <c r="J5" s="59" t="s">
        <v>41</v>
      </c>
      <c r="K5" s="59" t="s">
        <v>42</v>
      </c>
      <c r="L5" s="60" t="s">
        <v>7</v>
      </c>
    </row>
    <row r="6" spans="1:12" ht="54" customHeight="1">
      <c r="A6" s="62" t="s">
        <v>46</v>
      </c>
      <c r="B6" s="62" t="s">
        <v>34</v>
      </c>
      <c r="C6" s="62" t="s">
        <v>35</v>
      </c>
      <c r="D6" s="62" t="s">
        <v>36</v>
      </c>
      <c r="E6" s="55" t="s">
        <v>21</v>
      </c>
      <c r="F6" s="56">
        <v>1486866.39</v>
      </c>
      <c r="G6" s="57">
        <f>F6*19%</f>
        <v>282504.6141</v>
      </c>
      <c r="H6" s="58">
        <f>F6+G6</f>
        <v>1769371.0041</v>
      </c>
      <c r="I6" s="58">
        <f>F6/4.6598</f>
        <v>319083.73535344866</v>
      </c>
      <c r="J6" s="59" t="s">
        <v>41</v>
      </c>
      <c r="K6" s="59" t="s">
        <v>42</v>
      </c>
      <c r="L6" s="60" t="s">
        <v>20</v>
      </c>
    </row>
    <row r="7" spans="1:12" s="61" customFormat="1" ht="54" customHeight="1">
      <c r="A7" s="53" t="s">
        <v>46</v>
      </c>
      <c r="B7" s="62" t="s">
        <v>23</v>
      </c>
      <c r="C7" s="62" t="s">
        <v>24</v>
      </c>
      <c r="D7" s="62" t="s">
        <v>28</v>
      </c>
      <c r="E7" s="55" t="s">
        <v>44</v>
      </c>
      <c r="F7" s="56">
        <v>1560966</v>
      </c>
      <c r="G7" s="57">
        <f>F7*19%</f>
        <v>296583.54</v>
      </c>
      <c r="H7" s="58">
        <f>F7+G7</f>
        <v>1857549.54</v>
      </c>
      <c r="I7" s="58">
        <f>F7/4.6598</f>
        <v>334985.6217005022</v>
      </c>
      <c r="J7" s="59" t="s">
        <v>41</v>
      </c>
      <c r="K7" s="59" t="s">
        <v>42</v>
      </c>
      <c r="L7" s="60" t="s">
        <v>20</v>
      </c>
    </row>
    <row r="8" spans="1:12" s="64" customFormat="1" ht="88.5" customHeight="1">
      <c r="A8" s="53" t="s">
        <v>45</v>
      </c>
      <c r="B8" s="54" t="s">
        <v>31</v>
      </c>
      <c r="C8" s="54" t="s">
        <v>32</v>
      </c>
      <c r="D8" s="54" t="s">
        <v>33</v>
      </c>
      <c r="E8" s="55" t="s">
        <v>19</v>
      </c>
      <c r="F8" s="63">
        <v>3534024</v>
      </c>
      <c r="G8" s="57">
        <f>F8*19%</f>
        <v>671464.56</v>
      </c>
      <c r="H8" s="58">
        <f>F8+G8</f>
        <v>4205488.5600000005</v>
      </c>
      <c r="I8" s="58">
        <f>F8/4.6598</f>
        <v>758406.7985750462</v>
      </c>
      <c r="J8" s="59" t="s">
        <v>41</v>
      </c>
      <c r="K8" s="59" t="s">
        <v>42</v>
      </c>
      <c r="L8" s="60" t="s">
        <v>27</v>
      </c>
    </row>
    <row r="9" spans="1:12" ht="18" customHeight="1">
      <c r="A9" s="65"/>
      <c r="B9" s="65"/>
      <c r="C9" s="65"/>
      <c r="D9" s="65"/>
      <c r="E9" s="66"/>
      <c r="F9" s="67"/>
      <c r="G9" s="68"/>
      <c r="H9" s="69"/>
      <c r="I9" s="69"/>
      <c r="J9" s="70"/>
      <c r="K9" s="70"/>
      <c r="L9" s="71"/>
    </row>
  </sheetData>
  <sheetProtection/>
  <mergeCells count="3">
    <mergeCell ref="E1:H1"/>
    <mergeCell ref="A3:D3"/>
    <mergeCell ref="B1:C1"/>
  </mergeCells>
  <printOptions/>
  <pageMargins left="0.07874015748031496" right="0.07874015748031496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constructii6</dc:creator>
  <cp:keywords/>
  <dc:description/>
  <cp:lastModifiedBy>IULIA</cp:lastModifiedBy>
  <cp:lastPrinted>2024-01-17T07:24:40Z</cp:lastPrinted>
  <dcterms:created xsi:type="dcterms:W3CDTF">2006-03-31T05:37:49Z</dcterms:created>
  <dcterms:modified xsi:type="dcterms:W3CDTF">2024-04-04T06:19:27Z</dcterms:modified>
  <cp:category/>
  <cp:version/>
  <cp:contentType/>
  <cp:contentStatus/>
</cp:coreProperties>
</file>